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Fiduciary\FISCAL FILES\FISCAL WEBPAGE\Comparability\"/>
    </mc:Choice>
  </mc:AlternateContent>
  <bookViews>
    <workbookView xWindow="0" yWindow="0" windowWidth="28800" windowHeight="12300" activeTab="1"/>
  </bookViews>
  <sheets>
    <sheet name="Form B" sheetId="1" r:id="rId1"/>
    <sheet name="Form 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C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7" i="1"/>
  <c r="E18" i="1"/>
  <c r="E19" i="1"/>
  <c r="E20" i="1"/>
  <c r="E21" i="1"/>
  <c r="E22" i="1"/>
  <c r="E23" i="1"/>
  <c r="E24" i="1"/>
  <c r="E25" i="1"/>
  <c r="E16" i="1"/>
  <c r="E15" i="1"/>
  <c r="E14" i="1"/>
  <c r="E13" i="1"/>
  <c r="D33" i="1"/>
  <c r="C33" i="1"/>
  <c r="E32" i="1"/>
  <c r="E31" i="1"/>
  <c r="E30" i="1"/>
  <c r="E29" i="1"/>
  <c r="E28" i="1"/>
  <c r="E27" i="1"/>
  <c r="E36" i="2" l="1"/>
  <c r="E38" i="2" s="1"/>
  <c r="F20" i="1"/>
  <c r="F15" i="1"/>
  <c r="E33" i="1"/>
  <c r="E34" i="1" s="1"/>
  <c r="E37" i="2" l="1"/>
  <c r="F24" i="2" s="1"/>
  <c r="F21" i="1"/>
  <c r="F17" i="1"/>
  <c r="F22" i="1"/>
  <c r="F18" i="1"/>
  <c r="F23" i="1"/>
  <c r="F19" i="1"/>
  <c r="F25" i="1"/>
  <c r="F14" i="1"/>
  <c r="F16" i="1"/>
  <c r="F24" i="1"/>
  <c r="F13" i="1"/>
  <c r="F19" i="2" l="1"/>
  <c r="F28" i="2"/>
  <c r="F29" i="2"/>
  <c r="F20" i="2"/>
  <c r="F22" i="2"/>
  <c r="F35" i="2"/>
  <c r="F17" i="2"/>
  <c r="F26" i="2"/>
  <c r="F32" i="2"/>
  <c r="F30" i="2"/>
  <c r="F25" i="2"/>
  <c r="F21" i="2"/>
  <c r="F23" i="2"/>
  <c r="F27" i="2"/>
  <c r="F33" i="2"/>
  <c r="F34" i="2"/>
  <c r="F31" i="2"/>
  <c r="F18" i="2"/>
</calcChain>
</file>

<file path=xl/sharedStrings.xml><?xml version="1.0" encoding="utf-8"?>
<sst xmlns="http://schemas.openxmlformats.org/spreadsheetml/2006/main" count="79" uniqueCount="53">
  <si>
    <t>Actual</t>
  </si>
  <si>
    <t>FTE</t>
  </si>
  <si>
    <t>Student/</t>
  </si>
  <si>
    <t>Record actual numbers as of October 1st.</t>
  </si>
  <si>
    <t>grade</t>
  </si>
  <si>
    <t>Student</t>
  </si>
  <si>
    <t>instructional</t>
  </si>
  <si>
    <t>Comparable</t>
  </si>
  <si>
    <t>Schools</t>
  </si>
  <si>
    <t>span</t>
  </si>
  <si>
    <t>enrollment</t>
  </si>
  <si>
    <t>staff ratio</t>
  </si>
  <si>
    <t>(yes/no)</t>
  </si>
  <si>
    <t>Title I Schools</t>
  </si>
  <si>
    <t>sample Title I school 1</t>
  </si>
  <si>
    <t>K-3</t>
  </si>
  <si>
    <t>sample Title I school 2</t>
  </si>
  <si>
    <t>4-6</t>
  </si>
  <si>
    <t>sample Title I school 3</t>
  </si>
  <si>
    <t>K-6</t>
  </si>
  <si>
    <t>sample Title I school 4</t>
  </si>
  <si>
    <t>Non-Title I K-6 Schools</t>
  </si>
  <si>
    <t>example non-Title I school 1</t>
  </si>
  <si>
    <t>example non-Title I school 2</t>
  </si>
  <si>
    <t>K-5</t>
  </si>
  <si>
    <t>example non-Title I school 3</t>
  </si>
  <si>
    <t>Total non-Title I K-6 Schools</t>
  </si>
  <si>
    <t>110% of Student/Instructional Staff ratio for non-Title I schools</t>
  </si>
  <si>
    <r>
      <t>staff</t>
    </r>
    <r>
      <rPr>
        <b/>
        <sz val="12"/>
        <rFont val="Calibri"/>
        <family val="2"/>
        <scheme val="minor"/>
      </rPr>
      <t>*</t>
    </r>
  </si>
  <si>
    <t>COMPARABILITY REPORT (FORM B)</t>
  </si>
  <si>
    <t>If all schools in the grade span are Title I schools, skip Form B and use Form C.</t>
  </si>
  <si>
    <t>Schools are comparable if the student/instructional staff ratio for Title I schools does not exceed 110% of the average of all non-Title I schools.</t>
  </si>
  <si>
    <t>Copy the spreadsheet below as many times as necessary to calculate student/instructional staff ratio for each grade span from Form A.</t>
  </si>
  <si>
    <t xml:space="preserve">Be sure to label each one accordingly. </t>
  </si>
  <si>
    <t>Sample data has been entered in some fields.  Be sure to type over these samples with accurate district data.</t>
  </si>
  <si>
    <t>If any schools calculate as NO in column 6, another method of demonstrating comparability must be used.</t>
  </si>
  <si>
    <t>LEA Name and Number:</t>
  </si>
  <si>
    <t>For Grade Span:</t>
  </si>
  <si>
    <t>7-12</t>
  </si>
  <si>
    <t>smaller and/or all:</t>
  </si>
  <si>
    <t>smaller</t>
  </si>
  <si>
    <t>larger:</t>
  </si>
  <si>
    <t>Grade</t>
  </si>
  <si>
    <t>7-9</t>
  </si>
  <si>
    <t>10-12</t>
  </si>
  <si>
    <t>Total Title I Schools</t>
  </si>
  <si>
    <t>90% of Student/Instructional Staff Ratio</t>
  </si>
  <si>
    <t>110% of Student/Instructional Staff Ratio</t>
  </si>
  <si>
    <t>*staff paid with State and local funds only</t>
  </si>
  <si>
    <t>Note:  Documentation must be kept to support calculations and be available to the SDE upon request</t>
  </si>
  <si>
    <t>COMPARABILITY REPORT (FORM C)</t>
  </si>
  <si>
    <t>Schools are comparable if the student/instructional staff ratio for each school falls within a range that is between 90 and 110 percent of the average for all schools.</t>
  </si>
  <si>
    <t>The table below is to be used if all schools in a particular grade span from Form A are all Title I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</si>
</sst>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49" fontId="4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49" fontId="4" fillId="0" borderId="9" xfId="0" applyNumberFormat="1" applyFont="1" applyFill="1" applyBorder="1" applyAlignment="1">
      <alignment horizontal="center"/>
    </xf>
    <xf numFmtId="0" fontId="4" fillId="2" borderId="10" xfId="0" applyFont="1" applyFill="1" applyBorder="1"/>
    <xf numFmtId="49" fontId="4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Font="1" applyBorder="1"/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4" fillId="0" borderId="17" xfId="0" applyFont="1" applyFill="1" applyBorder="1"/>
    <xf numFmtId="0" fontId="4" fillId="0" borderId="19" xfId="0" applyFont="1" applyFill="1" applyBorder="1"/>
    <xf numFmtId="0" fontId="4" fillId="0" borderId="19" xfId="0" applyFont="1" applyBorder="1"/>
    <xf numFmtId="0" fontId="3" fillId="0" borderId="19" xfId="0" applyFont="1" applyBorder="1"/>
    <xf numFmtId="0" fontId="3" fillId="0" borderId="18" xfId="0" applyFont="1" applyBorder="1"/>
    <xf numFmtId="0" fontId="4" fillId="0" borderId="20" xfId="0" applyFont="1" applyBorder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165" fontId="4" fillId="0" borderId="24" xfId="0" applyNumberFormat="1" applyFont="1" applyFill="1" applyBorder="1" applyAlignment="1">
      <alignment horizontal="center"/>
    </xf>
    <xf numFmtId="0" fontId="4" fillId="2" borderId="25" xfId="0" applyFont="1" applyFill="1" applyBorder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horizontal="left"/>
    </xf>
    <xf numFmtId="49" fontId="4" fillId="0" borderId="2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26" xfId="0" applyFont="1" applyBorder="1"/>
    <xf numFmtId="0" fontId="6" fillId="0" borderId="14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3" xfId="0" applyFont="1" applyBorder="1"/>
    <xf numFmtId="0" fontId="4" fillId="0" borderId="2" xfId="0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/>
    <xf numFmtId="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26" xfId="0" applyFont="1" applyBorder="1"/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35" sqref="A35:F36"/>
    </sheetView>
  </sheetViews>
  <sheetFormatPr defaultColWidth="9.28515625" defaultRowHeight="15" x14ac:dyDescent="0.25"/>
  <cols>
    <col min="1" max="1" width="81.85546875" customWidth="1"/>
    <col min="2" max="2" width="6.7109375" bestFit="1" customWidth="1"/>
    <col min="3" max="3" width="10.7109375" bestFit="1" customWidth="1"/>
    <col min="4" max="5" width="12.140625" bestFit="1" customWidth="1"/>
    <col min="6" max="6" width="12.42578125" bestFit="1" customWidth="1"/>
  </cols>
  <sheetData>
    <row r="1" spans="1:8" ht="15.75" x14ac:dyDescent="0.25">
      <c r="A1" s="50" t="s">
        <v>29</v>
      </c>
      <c r="B1" s="50"/>
      <c r="C1" s="50"/>
      <c r="D1" s="50"/>
      <c r="E1" s="50"/>
      <c r="F1" s="50"/>
      <c r="G1" s="50"/>
      <c r="H1" s="50"/>
    </row>
    <row r="2" spans="1:8" ht="15.75" x14ac:dyDescent="0.25">
      <c r="A2" s="54" t="s">
        <v>30</v>
      </c>
      <c r="B2" s="51"/>
      <c r="C2" s="51"/>
      <c r="D2" s="51"/>
      <c r="E2" s="51"/>
      <c r="F2" s="51"/>
      <c r="G2" s="51"/>
      <c r="H2" s="51"/>
    </row>
    <row r="3" spans="1:8" ht="15.75" x14ac:dyDescent="0.25">
      <c r="A3" s="27" t="s">
        <v>31</v>
      </c>
      <c r="B3" s="26"/>
      <c r="C3" s="26"/>
      <c r="D3" s="26"/>
      <c r="E3" s="26"/>
      <c r="F3" s="26"/>
      <c r="G3" s="26"/>
      <c r="H3" s="26"/>
    </row>
    <row r="4" spans="1:8" ht="15.75" customHeight="1" x14ac:dyDescent="0.25">
      <c r="A4" s="52" t="s">
        <v>32</v>
      </c>
      <c r="B4" s="53"/>
      <c r="C4" s="53"/>
      <c r="D4" s="53"/>
      <c r="E4" s="53"/>
      <c r="F4" s="53"/>
      <c r="G4" s="53"/>
      <c r="H4" s="53"/>
    </row>
    <row r="5" spans="1:8" ht="15.75" x14ac:dyDescent="0.25">
      <c r="A5" s="52" t="s">
        <v>33</v>
      </c>
      <c r="B5" s="53"/>
      <c r="C5" s="53"/>
      <c r="D5" s="53"/>
      <c r="E5" s="53"/>
      <c r="F5" s="53"/>
      <c r="G5" s="53"/>
      <c r="H5" s="53"/>
    </row>
    <row r="6" spans="1:8" ht="15.75" x14ac:dyDescent="0.25">
      <c r="A6" s="55" t="s">
        <v>34</v>
      </c>
      <c r="B6" s="26"/>
      <c r="C6" s="26"/>
      <c r="D6" s="26"/>
      <c r="E6" s="26"/>
      <c r="F6" s="26"/>
      <c r="G6" s="26"/>
      <c r="H6" s="26"/>
    </row>
    <row r="7" spans="1:8" ht="16.5" thickBot="1" x14ac:dyDescent="0.3">
      <c r="A7" s="27" t="s">
        <v>35</v>
      </c>
      <c r="B7" s="26"/>
      <c r="C7" s="25"/>
      <c r="D7" s="25"/>
      <c r="E7" s="25"/>
      <c r="F7" s="25"/>
      <c r="G7" s="25"/>
      <c r="H7" s="25"/>
    </row>
    <row r="8" spans="1:8" ht="15.75" x14ac:dyDescent="0.25">
      <c r="A8" s="29">
        <v>1</v>
      </c>
      <c r="B8" s="30">
        <v>2</v>
      </c>
      <c r="C8" s="31">
        <v>3</v>
      </c>
      <c r="D8" s="31">
        <v>4</v>
      </c>
      <c r="E8" s="30">
        <v>5</v>
      </c>
      <c r="F8" s="32">
        <v>6</v>
      </c>
      <c r="G8" s="28"/>
      <c r="H8" s="28"/>
    </row>
    <row r="9" spans="1:8" ht="15.75" x14ac:dyDescent="0.25">
      <c r="A9" s="33"/>
      <c r="B9" s="19" t="s">
        <v>0</v>
      </c>
      <c r="C9" s="19"/>
      <c r="D9" s="19" t="s">
        <v>1</v>
      </c>
      <c r="E9" s="20" t="s">
        <v>2</v>
      </c>
      <c r="F9" s="21"/>
      <c r="G9" s="28"/>
      <c r="H9" s="28"/>
    </row>
    <row r="10" spans="1:8" ht="15.75" x14ac:dyDescent="0.25">
      <c r="A10" s="34" t="s">
        <v>3</v>
      </c>
      <c r="B10" s="19" t="s">
        <v>4</v>
      </c>
      <c r="C10" s="19" t="s">
        <v>5</v>
      </c>
      <c r="D10" s="19" t="s">
        <v>6</v>
      </c>
      <c r="E10" s="20" t="s">
        <v>6</v>
      </c>
      <c r="F10" s="22" t="s">
        <v>7</v>
      </c>
      <c r="G10" s="28"/>
      <c r="H10" s="28"/>
    </row>
    <row r="11" spans="1:8" ht="15.75" x14ac:dyDescent="0.25">
      <c r="A11" s="35" t="s">
        <v>8</v>
      </c>
      <c r="B11" s="19" t="s">
        <v>9</v>
      </c>
      <c r="C11" s="19" t="s">
        <v>10</v>
      </c>
      <c r="D11" s="19" t="s">
        <v>28</v>
      </c>
      <c r="E11" s="20" t="s">
        <v>11</v>
      </c>
      <c r="F11" s="23" t="s">
        <v>12</v>
      </c>
      <c r="G11" s="28"/>
      <c r="H11" s="28"/>
    </row>
    <row r="12" spans="1:8" ht="15.75" x14ac:dyDescent="0.25">
      <c r="A12" s="36" t="s">
        <v>13</v>
      </c>
      <c r="B12" s="1"/>
      <c r="C12" s="2"/>
      <c r="D12" s="2"/>
      <c r="E12" s="2"/>
      <c r="F12" s="3"/>
      <c r="G12" s="28"/>
      <c r="H12" s="28"/>
    </row>
    <row r="13" spans="1:8" ht="15.75" x14ac:dyDescent="0.25">
      <c r="A13" s="37" t="s">
        <v>14</v>
      </c>
      <c r="B13" s="4" t="s">
        <v>15</v>
      </c>
      <c r="C13" s="5">
        <v>528</v>
      </c>
      <c r="D13" s="6">
        <v>55.2</v>
      </c>
      <c r="E13" s="7">
        <f>IFERROR((C13/D13)/100,0)</f>
        <v>9.5652173913043481E-2</v>
      </c>
      <c r="F13" s="8" t="str">
        <f>IFERROR(IF(AND(E13&lt;$E$34),"yes","NO"),0)</f>
        <v>yes</v>
      </c>
      <c r="G13" s="28"/>
      <c r="H13" s="28"/>
    </row>
    <row r="14" spans="1:8" ht="15.75" x14ac:dyDescent="0.25">
      <c r="A14" s="37" t="s">
        <v>16</v>
      </c>
      <c r="B14" s="4" t="s">
        <v>17</v>
      </c>
      <c r="C14" s="5">
        <v>510</v>
      </c>
      <c r="D14" s="6">
        <v>45.3</v>
      </c>
      <c r="E14" s="7">
        <f>IFERROR((C14/D14)/100,0)</f>
        <v>0.11258278145695366</v>
      </c>
      <c r="F14" s="8" t="str">
        <f t="shared" ref="F14:F25" si="0">IFERROR(IF(AND(E14&lt;$E$34),"yes","NO"),0)</f>
        <v>yes</v>
      </c>
      <c r="G14" s="28"/>
      <c r="H14" s="28"/>
    </row>
    <row r="15" spans="1:8" ht="15.75" x14ac:dyDescent="0.25">
      <c r="A15" s="37" t="s">
        <v>18</v>
      </c>
      <c r="B15" s="4" t="s">
        <v>19</v>
      </c>
      <c r="C15" s="5">
        <v>550</v>
      </c>
      <c r="D15" s="6">
        <v>45</v>
      </c>
      <c r="E15" s="7">
        <f>IFERROR((C15/D15)/100,0)</f>
        <v>0.12222222222222222</v>
      </c>
      <c r="F15" s="8" t="str">
        <f t="shared" si="0"/>
        <v>yes</v>
      </c>
      <c r="G15" s="28"/>
      <c r="H15" s="28"/>
    </row>
    <row r="16" spans="1:8" ht="15.75" x14ac:dyDescent="0.25">
      <c r="A16" s="38" t="s">
        <v>20</v>
      </c>
      <c r="B16" s="4" t="s">
        <v>19</v>
      </c>
      <c r="C16" s="5">
        <v>189</v>
      </c>
      <c r="D16" s="6">
        <v>15.6</v>
      </c>
      <c r="E16" s="7">
        <f>IFERROR((C16/D16)/100,0)</f>
        <v>0.12115384615384615</v>
      </c>
      <c r="F16" s="8" t="str">
        <f t="shared" si="0"/>
        <v>yes</v>
      </c>
      <c r="G16" s="28"/>
      <c r="H16" s="28"/>
    </row>
    <row r="17" spans="1:8" ht="15.75" x14ac:dyDescent="0.25">
      <c r="A17" s="38"/>
      <c r="B17" s="4"/>
      <c r="C17" s="5"/>
      <c r="D17" s="6"/>
      <c r="E17" s="7">
        <f t="shared" ref="E17:E25" si="1">IFERROR((C17/D17)/100,0)</f>
        <v>0</v>
      </c>
      <c r="F17" s="8" t="str">
        <f t="shared" si="0"/>
        <v>yes</v>
      </c>
      <c r="G17" s="28"/>
      <c r="H17" s="28"/>
    </row>
    <row r="18" spans="1:8" ht="15.75" x14ac:dyDescent="0.25">
      <c r="A18" s="39"/>
      <c r="B18" s="4"/>
      <c r="C18" s="5"/>
      <c r="D18" s="6"/>
      <c r="E18" s="7">
        <f t="shared" si="1"/>
        <v>0</v>
      </c>
      <c r="F18" s="8" t="str">
        <f t="shared" si="0"/>
        <v>yes</v>
      </c>
      <c r="G18" s="28"/>
      <c r="H18" s="28"/>
    </row>
    <row r="19" spans="1:8" ht="15.75" x14ac:dyDescent="0.25">
      <c r="A19" s="40"/>
      <c r="B19" s="4"/>
      <c r="C19" s="5"/>
      <c r="D19" s="6"/>
      <c r="E19" s="7">
        <f t="shared" si="1"/>
        <v>0</v>
      </c>
      <c r="F19" s="8" t="str">
        <f t="shared" si="0"/>
        <v>yes</v>
      </c>
      <c r="G19" s="28"/>
      <c r="H19" s="28"/>
    </row>
    <row r="20" spans="1:8" ht="15.75" x14ac:dyDescent="0.25">
      <c r="A20" s="41"/>
      <c r="B20" s="9"/>
      <c r="C20" s="10"/>
      <c r="D20" s="11"/>
      <c r="E20" s="7">
        <f t="shared" si="1"/>
        <v>0</v>
      </c>
      <c r="F20" s="8" t="str">
        <f t="shared" si="0"/>
        <v>yes</v>
      </c>
      <c r="G20" s="28"/>
      <c r="H20" s="28"/>
    </row>
    <row r="21" spans="1:8" ht="15.75" x14ac:dyDescent="0.25">
      <c r="A21" s="42"/>
      <c r="B21" s="9"/>
      <c r="C21" s="10"/>
      <c r="D21" s="11"/>
      <c r="E21" s="7">
        <f t="shared" si="1"/>
        <v>0</v>
      </c>
      <c r="F21" s="8" t="str">
        <f t="shared" si="0"/>
        <v>yes</v>
      </c>
      <c r="G21" s="28"/>
      <c r="H21" s="28"/>
    </row>
    <row r="22" spans="1:8" ht="15.75" x14ac:dyDescent="0.25">
      <c r="A22" s="41"/>
      <c r="B22" s="9"/>
      <c r="C22" s="10"/>
      <c r="D22" s="11"/>
      <c r="E22" s="7">
        <f t="shared" si="1"/>
        <v>0</v>
      </c>
      <c r="F22" s="8" t="str">
        <f t="shared" si="0"/>
        <v>yes</v>
      </c>
      <c r="G22" s="28"/>
      <c r="H22" s="28"/>
    </row>
    <row r="23" spans="1:8" ht="15.75" x14ac:dyDescent="0.25">
      <c r="A23" s="41"/>
      <c r="B23" s="9"/>
      <c r="C23" s="10"/>
      <c r="D23" s="11"/>
      <c r="E23" s="7">
        <f t="shared" si="1"/>
        <v>0</v>
      </c>
      <c r="F23" s="8" t="str">
        <f t="shared" si="0"/>
        <v>yes</v>
      </c>
      <c r="G23" s="28"/>
      <c r="H23" s="28"/>
    </row>
    <row r="24" spans="1:8" ht="15.75" x14ac:dyDescent="0.25">
      <c r="A24" s="41"/>
      <c r="B24" s="9"/>
      <c r="C24" s="10"/>
      <c r="D24" s="11"/>
      <c r="E24" s="7">
        <f t="shared" si="1"/>
        <v>0</v>
      </c>
      <c r="F24" s="8" t="str">
        <f t="shared" si="0"/>
        <v>yes</v>
      </c>
      <c r="G24" s="28"/>
      <c r="H24" s="28"/>
    </row>
    <row r="25" spans="1:8" ht="15.75" x14ac:dyDescent="0.25">
      <c r="A25" s="41"/>
      <c r="B25" s="9"/>
      <c r="C25" s="10"/>
      <c r="D25" s="11"/>
      <c r="E25" s="7">
        <f t="shared" si="1"/>
        <v>0</v>
      </c>
      <c r="F25" s="8" t="str">
        <f t="shared" si="0"/>
        <v>yes</v>
      </c>
      <c r="G25" s="28"/>
      <c r="H25" s="28"/>
    </row>
    <row r="26" spans="1:8" ht="15.75" x14ac:dyDescent="0.25">
      <c r="A26" s="43" t="s">
        <v>21</v>
      </c>
      <c r="B26" s="12"/>
      <c r="C26" s="13"/>
      <c r="D26" s="14"/>
      <c r="E26" s="14"/>
      <c r="F26" s="15"/>
      <c r="G26" s="28"/>
      <c r="H26" s="28"/>
    </row>
    <row r="27" spans="1:8" ht="15.75" x14ac:dyDescent="0.25">
      <c r="A27" s="37" t="s">
        <v>22</v>
      </c>
      <c r="B27" s="16" t="s">
        <v>19</v>
      </c>
      <c r="C27" s="10">
        <v>800</v>
      </c>
      <c r="D27" s="11">
        <v>45</v>
      </c>
      <c r="E27" s="7">
        <f t="shared" ref="E27:E32" si="2">IFERROR((C27/D27)/100,0)</f>
        <v>0.17777777777777778</v>
      </c>
      <c r="F27" s="17"/>
      <c r="G27" s="28"/>
      <c r="H27" s="28"/>
    </row>
    <row r="28" spans="1:8" ht="15.75" x14ac:dyDescent="0.25">
      <c r="A28" s="37" t="s">
        <v>23</v>
      </c>
      <c r="B28" s="16" t="s">
        <v>24</v>
      </c>
      <c r="C28" s="10">
        <v>757</v>
      </c>
      <c r="D28" s="11">
        <v>70</v>
      </c>
      <c r="E28" s="7">
        <f t="shared" si="2"/>
        <v>0.10814285714285715</v>
      </c>
      <c r="F28" s="17"/>
      <c r="G28" s="28"/>
      <c r="H28" s="28"/>
    </row>
    <row r="29" spans="1:8" ht="15.75" x14ac:dyDescent="0.25">
      <c r="A29" s="37" t="s">
        <v>25</v>
      </c>
      <c r="B29" s="16" t="s">
        <v>19</v>
      </c>
      <c r="C29" s="10">
        <v>732</v>
      </c>
      <c r="D29" s="11">
        <v>47</v>
      </c>
      <c r="E29" s="7">
        <f t="shared" si="2"/>
        <v>0.15574468085106383</v>
      </c>
      <c r="F29" s="17"/>
      <c r="G29" s="28"/>
      <c r="H29" s="28"/>
    </row>
    <row r="30" spans="1:8" ht="15.75" x14ac:dyDescent="0.25">
      <c r="A30" s="44"/>
      <c r="B30" s="16"/>
      <c r="C30" s="10"/>
      <c r="D30" s="11"/>
      <c r="E30" s="7">
        <f t="shared" si="2"/>
        <v>0</v>
      </c>
      <c r="F30" s="17"/>
      <c r="G30" s="28"/>
      <c r="H30" s="28"/>
    </row>
    <row r="31" spans="1:8" ht="15.75" x14ac:dyDescent="0.25">
      <c r="A31" s="44"/>
      <c r="B31" s="18"/>
      <c r="C31" s="10"/>
      <c r="D31" s="11"/>
      <c r="E31" s="7">
        <f t="shared" si="2"/>
        <v>0</v>
      </c>
      <c r="F31" s="17"/>
      <c r="G31" s="28"/>
      <c r="H31" s="28"/>
    </row>
    <row r="32" spans="1:8" ht="15.75" x14ac:dyDescent="0.25">
      <c r="A32" s="44"/>
      <c r="B32" s="18"/>
      <c r="C32" s="10"/>
      <c r="D32" s="11"/>
      <c r="E32" s="7">
        <f t="shared" si="2"/>
        <v>0</v>
      </c>
      <c r="F32" s="17"/>
      <c r="G32" s="28"/>
      <c r="H32" s="28"/>
    </row>
    <row r="33" spans="1:8" ht="15.75" x14ac:dyDescent="0.25">
      <c r="A33" s="44" t="s">
        <v>26</v>
      </c>
      <c r="B33" s="10"/>
      <c r="C33" s="10">
        <f>SUM(C27:C32)</f>
        <v>2289</v>
      </c>
      <c r="D33" s="10">
        <f>SUM(D27:D32)</f>
        <v>162</v>
      </c>
      <c r="E33" s="7">
        <f>(C33/D33)/100</f>
        <v>0.14129629629629631</v>
      </c>
      <c r="F33" s="17"/>
      <c r="G33" s="28"/>
      <c r="H33" s="28"/>
    </row>
    <row r="34" spans="1:8" ht="16.5" thickBot="1" x14ac:dyDescent="0.3">
      <c r="A34" s="45" t="s">
        <v>27</v>
      </c>
      <c r="B34" s="46"/>
      <c r="C34" s="46"/>
      <c r="D34" s="47"/>
      <c r="E34" s="48">
        <f>E33*110%</f>
        <v>0.15542592592592594</v>
      </c>
      <c r="F34" s="49"/>
      <c r="G34" s="28"/>
      <c r="H34" s="28"/>
    </row>
    <row r="35" spans="1:8" ht="15.75" x14ac:dyDescent="0.25">
      <c r="A35" s="79" t="s">
        <v>48</v>
      </c>
      <c r="B35" s="78"/>
      <c r="C35" s="78"/>
      <c r="D35" s="80"/>
      <c r="E35" s="24"/>
    </row>
    <row r="36" spans="1:8" ht="15.75" x14ac:dyDescent="0.25">
      <c r="A36" s="81" t="s">
        <v>49</v>
      </c>
      <c r="B36" s="78"/>
      <c r="C36" s="78"/>
      <c r="D36" s="80"/>
      <c r="E36" s="24"/>
    </row>
  </sheetData>
  <conditionalFormatting sqref="F13:F25">
    <cfRule type="containsText" dxfId="0" priority="1" stopIfTrue="1" operator="containsText" text="No">
      <formula>NOT(ISERROR(SEARCH("No",F13)))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L16" sqref="L16"/>
    </sheetView>
  </sheetViews>
  <sheetFormatPr defaultRowHeight="15" x14ac:dyDescent="0.25"/>
  <cols>
    <col min="1" max="1" width="41.85546875" bestFit="1" customWidth="1"/>
    <col min="2" max="2" width="7.140625" bestFit="1" customWidth="1"/>
    <col min="3" max="3" width="17.7109375" bestFit="1" customWidth="1"/>
    <col min="4" max="5" width="12.140625" bestFit="1" customWidth="1"/>
    <col min="6" max="6" width="12.42578125" bestFit="1" customWidth="1"/>
  </cols>
  <sheetData>
    <row r="1" spans="1:6" x14ac:dyDescent="0.25">
      <c r="A1" s="82" t="s">
        <v>50</v>
      </c>
    </row>
    <row r="2" spans="1:6" ht="18" customHeight="1" x14ac:dyDescent="0.25">
      <c r="A2" t="s">
        <v>52</v>
      </c>
    </row>
    <row r="3" spans="1:6" x14ac:dyDescent="0.25">
      <c r="A3" t="s">
        <v>51</v>
      </c>
    </row>
    <row r="4" spans="1:6" ht="15" customHeight="1" x14ac:dyDescent="0.25">
      <c r="A4" t="s">
        <v>32</v>
      </c>
    </row>
    <row r="5" spans="1:6" x14ac:dyDescent="0.25">
      <c r="A5" t="s">
        <v>33</v>
      </c>
    </row>
    <row r="6" spans="1:6" x14ac:dyDescent="0.25">
      <c r="A6" s="83" t="s">
        <v>34</v>
      </c>
    </row>
    <row r="7" spans="1:6" ht="15.75" thickBot="1" x14ac:dyDescent="0.3">
      <c r="A7" t="s">
        <v>35</v>
      </c>
    </row>
    <row r="8" spans="1:6" ht="15.75" x14ac:dyDescent="0.25">
      <c r="A8" s="70" t="s">
        <v>36</v>
      </c>
      <c r="B8" s="60"/>
      <c r="C8" s="77" t="s">
        <v>37</v>
      </c>
      <c r="D8" s="56" t="s">
        <v>38</v>
      </c>
      <c r="E8" s="61"/>
      <c r="F8" s="62"/>
    </row>
    <row r="9" spans="1:6" ht="15.75" x14ac:dyDescent="0.25">
      <c r="A9" s="71"/>
      <c r="B9" s="63"/>
      <c r="C9" s="66" t="s">
        <v>39</v>
      </c>
      <c r="D9" s="57" t="s">
        <v>40</v>
      </c>
      <c r="E9" s="64"/>
      <c r="F9" s="65"/>
    </row>
    <row r="10" spans="1:6" ht="15.75" x14ac:dyDescent="0.25">
      <c r="A10" s="72"/>
      <c r="B10" s="63"/>
      <c r="C10" s="66" t="s">
        <v>41</v>
      </c>
      <c r="D10" s="58"/>
      <c r="E10" s="64"/>
      <c r="F10" s="65"/>
    </row>
    <row r="11" spans="1:6" ht="16.5" thickBot="1" x14ac:dyDescent="0.3">
      <c r="A11" s="73"/>
      <c r="B11" s="74"/>
      <c r="C11" s="74"/>
      <c r="D11" s="74"/>
      <c r="E11" s="74"/>
      <c r="F11" s="75"/>
    </row>
    <row r="12" spans="1:6" ht="15.75" x14ac:dyDescent="0.25">
      <c r="A12" s="76">
        <v>1</v>
      </c>
      <c r="B12" s="67">
        <v>2</v>
      </c>
      <c r="C12" s="68">
        <v>3</v>
      </c>
      <c r="D12" s="68">
        <v>4</v>
      </c>
      <c r="E12" s="67">
        <v>5</v>
      </c>
      <c r="F12" s="69">
        <v>6</v>
      </c>
    </row>
    <row r="13" spans="1:6" ht="15.75" x14ac:dyDescent="0.25">
      <c r="A13" s="33"/>
      <c r="B13" s="19" t="s">
        <v>0</v>
      </c>
      <c r="C13" s="19"/>
      <c r="D13" s="19" t="s">
        <v>1</v>
      </c>
      <c r="E13" s="20" t="s">
        <v>2</v>
      </c>
      <c r="F13" s="21"/>
    </row>
    <row r="14" spans="1:6" ht="15.75" x14ac:dyDescent="0.25">
      <c r="A14" s="33"/>
      <c r="B14" s="19" t="s">
        <v>42</v>
      </c>
      <c r="C14" s="19" t="s">
        <v>5</v>
      </c>
      <c r="D14" s="19" t="s">
        <v>6</v>
      </c>
      <c r="E14" s="20" t="s">
        <v>6</v>
      </c>
      <c r="F14" s="22" t="s">
        <v>7</v>
      </c>
    </row>
    <row r="15" spans="1:6" ht="15.75" x14ac:dyDescent="0.25">
      <c r="A15" s="35" t="s">
        <v>8</v>
      </c>
      <c r="B15" s="19" t="s">
        <v>9</v>
      </c>
      <c r="C15" s="19" t="s">
        <v>10</v>
      </c>
      <c r="D15" s="19" t="s">
        <v>28</v>
      </c>
      <c r="E15" s="20" t="s">
        <v>11</v>
      </c>
      <c r="F15" s="23" t="s">
        <v>12</v>
      </c>
    </row>
    <row r="16" spans="1:6" ht="15.75" x14ac:dyDescent="0.25">
      <c r="A16" s="36" t="s">
        <v>13</v>
      </c>
      <c r="B16" s="1"/>
      <c r="C16" s="2"/>
      <c r="D16" s="2"/>
      <c r="E16" s="2"/>
      <c r="F16" s="3"/>
    </row>
    <row r="17" spans="1:6" ht="15.75" x14ac:dyDescent="0.25">
      <c r="A17" s="37" t="s">
        <v>14</v>
      </c>
      <c r="B17" s="4" t="s">
        <v>43</v>
      </c>
      <c r="C17" s="5">
        <v>238</v>
      </c>
      <c r="D17" s="6">
        <v>12</v>
      </c>
      <c r="E17" s="7">
        <f>IFERROR((C17/D17)/100,0)</f>
        <v>0.19833333333333333</v>
      </c>
      <c r="F17" s="8" t="str">
        <f>IF(AND(E17&lt;$E$38,E17&gt;$E$37),"yes","NO")</f>
        <v>yes</v>
      </c>
    </row>
    <row r="18" spans="1:6" ht="15.75" x14ac:dyDescent="0.25">
      <c r="A18" s="37" t="s">
        <v>16</v>
      </c>
      <c r="B18" s="4" t="s">
        <v>44</v>
      </c>
      <c r="C18" s="5">
        <v>225</v>
      </c>
      <c r="D18" s="6">
        <v>12</v>
      </c>
      <c r="E18" s="7">
        <f t="shared" ref="E18:E35" si="0">IFERROR((C18/D18)/100,0)</f>
        <v>0.1875</v>
      </c>
      <c r="F18" s="8" t="str">
        <f t="shared" ref="F18:F35" si="1">IF(AND(E18&lt;$E$38,E18&gt;$E$37),"yes","NO")</f>
        <v>yes</v>
      </c>
    </row>
    <row r="19" spans="1:6" ht="15.75" x14ac:dyDescent="0.25">
      <c r="A19" s="38"/>
      <c r="B19" s="4"/>
      <c r="C19" s="5"/>
      <c r="D19" s="6"/>
      <c r="E19" s="7">
        <f>IFERROR((C19/D19)/100,0)</f>
        <v>0</v>
      </c>
      <c r="F19" s="8" t="str">
        <f t="shared" si="1"/>
        <v>NO</v>
      </c>
    </row>
    <row r="20" spans="1:6" ht="15.75" x14ac:dyDescent="0.25">
      <c r="A20" s="38"/>
      <c r="B20" s="4"/>
      <c r="C20" s="5"/>
      <c r="D20" s="6"/>
      <c r="E20" s="7">
        <f t="shared" si="0"/>
        <v>0</v>
      </c>
      <c r="F20" s="8" t="str">
        <f t="shared" si="1"/>
        <v>NO</v>
      </c>
    </row>
    <row r="21" spans="1:6" ht="15.75" x14ac:dyDescent="0.25">
      <c r="A21" s="38"/>
      <c r="B21" s="4"/>
      <c r="C21" s="5"/>
      <c r="D21" s="6"/>
      <c r="E21" s="7">
        <f t="shared" si="0"/>
        <v>0</v>
      </c>
      <c r="F21" s="8" t="str">
        <f t="shared" si="1"/>
        <v>NO</v>
      </c>
    </row>
    <row r="22" spans="1:6" ht="15.75" x14ac:dyDescent="0.25">
      <c r="A22" s="39"/>
      <c r="B22" s="4"/>
      <c r="C22" s="5"/>
      <c r="D22" s="6"/>
      <c r="E22" s="7">
        <f t="shared" si="0"/>
        <v>0</v>
      </c>
      <c r="F22" s="8" t="str">
        <f t="shared" si="1"/>
        <v>NO</v>
      </c>
    </row>
    <row r="23" spans="1:6" ht="15.75" x14ac:dyDescent="0.25">
      <c r="A23" s="40"/>
      <c r="B23" s="4"/>
      <c r="C23" s="5"/>
      <c r="D23" s="6"/>
      <c r="E23" s="7">
        <f t="shared" si="0"/>
        <v>0</v>
      </c>
      <c r="F23" s="8" t="str">
        <f t="shared" si="1"/>
        <v>NO</v>
      </c>
    </row>
    <row r="24" spans="1:6" ht="15.75" x14ac:dyDescent="0.25">
      <c r="A24" s="41"/>
      <c r="B24" s="9"/>
      <c r="C24" s="10"/>
      <c r="D24" s="11"/>
      <c r="E24" s="7">
        <f t="shared" si="0"/>
        <v>0</v>
      </c>
      <c r="F24" s="8" t="str">
        <f t="shared" si="1"/>
        <v>NO</v>
      </c>
    </row>
    <row r="25" spans="1:6" ht="15.75" x14ac:dyDescent="0.25">
      <c r="A25" s="42"/>
      <c r="B25" s="9"/>
      <c r="C25" s="10"/>
      <c r="D25" s="11"/>
      <c r="E25" s="7">
        <f t="shared" si="0"/>
        <v>0</v>
      </c>
      <c r="F25" s="8" t="str">
        <f t="shared" si="1"/>
        <v>NO</v>
      </c>
    </row>
    <row r="26" spans="1:6" ht="15.75" x14ac:dyDescent="0.25">
      <c r="A26" s="41"/>
      <c r="B26" s="9"/>
      <c r="C26" s="10"/>
      <c r="D26" s="11"/>
      <c r="E26" s="7">
        <f t="shared" si="0"/>
        <v>0</v>
      </c>
      <c r="F26" s="8" t="str">
        <f t="shared" si="1"/>
        <v>NO</v>
      </c>
    </row>
    <row r="27" spans="1:6" ht="15.75" x14ac:dyDescent="0.25">
      <c r="A27" s="41"/>
      <c r="B27" s="9"/>
      <c r="C27" s="10"/>
      <c r="D27" s="11"/>
      <c r="E27" s="7">
        <f t="shared" si="0"/>
        <v>0</v>
      </c>
      <c r="F27" s="8" t="str">
        <f t="shared" si="1"/>
        <v>NO</v>
      </c>
    </row>
    <row r="28" spans="1:6" ht="15.75" x14ac:dyDescent="0.25">
      <c r="A28" s="41"/>
      <c r="B28" s="9"/>
      <c r="C28" s="10"/>
      <c r="D28" s="11"/>
      <c r="E28" s="7">
        <f t="shared" si="0"/>
        <v>0</v>
      </c>
      <c r="F28" s="8" t="str">
        <f t="shared" si="1"/>
        <v>NO</v>
      </c>
    </row>
    <row r="29" spans="1:6" ht="15.75" x14ac:dyDescent="0.25">
      <c r="A29" s="41"/>
      <c r="B29" s="9"/>
      <c r="C29" s="10"/>
      <c r="D29" s="11"/>
      <c r="E29" s="7">
        <f t="shared" si="0"/>
        <v>0</v>
      </c>
      <c r="F29" s="8" t="str">
        <f t="shared" si="1"/>
        <v>NO</v>
      </c>
    </row>
    <row r="30" spans="1:6" ht="15.75" x14ac:dyDescent="0.25">
      <c r="A30" s="37"/>
      <c r="B30" s="16"/>
      <c r="C30" s="10"/>
      <c r="D30" s="11"/>
      <c r="E30" s="7">
        <f t="shared" si="0"/>
        <v>0</v>
      </c>
      <c r="F30" s="8" t="str">
        <f t="shared" si="1"/>
        <v>NO</v>
      </c>
    </row>
    <row r="31" spans="1:6" ht="15.75" x14ac:dyDescent="0.25">
      <c r="A31" s="44"/>
      <c r="B31" s="16"/>
      <c r="C31" s="10"/>
      <c r="D31" s="11"/>
      <c r="E31" s="7">
        <f t="shared" si="0"/>
        <v>0</v>
      </c>
      <c r="F31" s="8" t="str">
        <f t="shared" si="1"/>
        <v>NO</v>
      </c>
    </row>
    <row r="32" spans="1:6" ht="15.75" x14ac:dyDescent="0.25">
      <c r="A32" s="44"/>
      <c r="B32" s="16"/>
      <c r="C32" s="10"/>
      <c r="D32" s="11"/>
      <c r="E32" s="7">
        <f t="shared" si="0"/>
        <v>0</v>
      </c>
      <c r="F32" s="8" t="str">
        <f t="shared" si="1"/>
        <v>NO</v>
      </c>
    </row>
    <row r="33" spans="1:6" ht="15.75" x14ac:dyDescent="0.25">
      <c r="A33" s="44"/>
      <c r="B33" s="16"/>
      <c r="C33" s="10"/>
      <c r="D33" s="11"/>
      <c r="E33" s="7">
        <f t="shared" si="0"/>
        <v>0</v>
      </c>
      <c r="F33" s="8" t="str">
        <f t="shared" si="1"/>
        <v>NO</v>
      </c>
    </row>
    <row r="34" spans="1:6" ht="15.75" x14ac:dyDescent="0.25">
      <c r="A34" s="44"/>
      <c r="B34" s="18"/>
      <c r="C34" s="10"/>
      <c r="D34" s="11"/>
      <c r="E34" s="7">
        <f t="shared" si="0"/>
        <v>0</v>
      </c>
      <c r="F34" s="8" t="str">
        <f t="shared" si="1"/>
        <v>NO</v>
      </c>
    </row>
    <row r="35" spans="1:6" ht="15.75" x14ac:dyDescent="0.25">
      <c r="A35" s="44"/>
      <c r="B35" s="18"/>
      <c r="C35" s="10"/>
      <c r="D35" s="11"/>
      <c r="E35" s="7">
        <f t="shared" si="0"/>
        <v>0</v>
      </c>
      <c r="F35" s="8" t="str">
        <f t="shared" si="1"/>
        <v>NO</v>
      </c>
    </row>
    <row r="36" spans="1:6" ht="15.75" x14ac:dyDescent="0.25">
      <c r="A36" s="44" t="s">
        <v>45</v>
      </c>
      <c r="B36" s="10"/>
      <c r="C36" s="10">
        <f>SUM(C17:C35)</f>
        <v>463</v>
      </c>
      <c r="D36" s="10">
        <f>SUM(D17:D35)</f>
        <v>24</v>
      </c>
      <c r="E36" s="7">
        <f>(C36/D36)/100</f>
        <v>0.19291666666666668</v>
      </c>
      <c r="F36" s="17"/>
    </row>
    <row r="37" spans="1:6" ht="15.75" x14ac:dyDescent="0.25">
      <c r="A37" s="41" t="s">
        <v>46</v>
      </c>
      <c r="B37" s="59"/>
      <c r="C37" s="59"/>
      <c r="D37" s="10"/>
      <c r="E37" s="7">
        <f>E36*90%</f>
        <v>0.17362500000000003</v>
      </c>
      <c r="F37" s="17"/>
    </row>
    <row r="38" spans="1:6" ht="16.5" thickBot="1" x14ac:dyDescent="0.3">
      <c r="A38" s="45" t="s">
        <v>47</v>
      </c>
      <c r="B38" s="46"/>
      <c r="C38" s="46"/>
      <c r="D38" s="47"/>
      <c r="E38" s="48">
        <f>E36*110%</f>
        <v>0.21220833333333336</v>
      </c>
      <c r="F38" s="49"/>
    </row>
    <row r="39" spans="1:6" ht="15.75" x14ac:dyDescent="0.25">
      <c r="A39" s="79" t="s">
        <v>48</v>
      </c>
      <c r="B39" s="78"/>
      <c r="C39" s="78"/>
      <c r="D39" s="80"/>
      <c r="E39" s="24"/>
    </row>
    <row r="40" spans="1:6" ht="15.75" x14ac:dyDescent="0.25">
      <c r="A40" s="81" t="s">
        <v>49</v>
      </c>
      <c r="B40" s="78"/>
      <c r="C40" s="78"/>
      <c r="D40" s="80"/>
      <c r="E4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B</vt:lpstr>
      <vt:lpstr>Form C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Elmira Feather</dc:creator>
  <cp:lastModifiedBy>Elmira Feather</cp:lastModifiedBy>
  <dcterms:created xsi:type="dcterms:W3CDTF">2019-01-04T18:29:47Z</dcterms:created>
  <dcterms:modified xsi:type="dcterms:W3CDTF">2019-01-04T18:47:10Z</dcterms:modified>
</cp:coreProperties>
</file>