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2"/>
  <workbookPr codeName="ThisWorkbook" hidePivotFieldList="1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I:\Budget\School Budget\Budget 2022\Aaron\"/>
    </mc:Choice>
  </mc:AlternateContent>
  <xr:revisionPtr revIDLastSave="0" documentId="13_ncr:1_{03BA2117-1EB8-4A6B-B54C-3FD90BEA2571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INSTRUCTIONS" sheetId="38" r:id="rId1"/>
    <sheet name="2021-2022 Worksheet" sheetId="36" r:id="rId2"/>
    <sheet name="School Numbers" sheetId="37" r:id="rId3"/>
  </sheets>
  <definedNames>
    <definedName name="_xlnm.Database">#REF!</definedName>
    <definedName name="OLE_LINK4" localSheetId="0">INSTRUCTIONS!#REF!</definedName>
    <definedName name="_xlnm.Print_Area" localSheetId="1">'2021-2022 Worksheet'!$A$1:$K$44</definedName>
    <definedName name="_xlnm.Print_Area" localSheetId="0">INSTRUCTIONS!$A$1:$L$29</definedName>
    <definedName name="_xlnm.Print_Area" localSheetId="2">'School Numbers'!$A$2:$G$144</definedName>
  </definedNames>
  <calcPr calcId="191029"/>
</workbook>
</file>

<file path=xl/calcChain.xml><?xml version="1.0" encoding="utf-8"?>
<calcChain xmlns="http://schemas.openxmlformats.org/spreadsheetml/2006/main">
  <c r="F190" i="37" l="1"/>
  <c r="E190" i="37" l="1"/>
  <c r="F4" i="36" l="1"/>
  <c r="G190" i="37" l="1"/>
  <c r="F16" i="36" l="1"/>
  <c r="F11" i="36"/>
  <c r="K22" i="36" l="1"/>
  <c r="K25" i="36" s="1"/>
  <c r="D190" i="37"/>
  <c r="D194" i="37" s="1"/>
  <c r="K28" i="36" l="1"/>
  <c r="K34" i="36"/>
  <c r="F18" i="36" l="1"/>
  <c r="F17" i="36"/>
</calcChain>
</file>

<file path=xl/sharedStrings.xml><?xml version="1.0" encoding="utf-8"?>
<sst xmlns="http://schemas.openxmlformats.org/spreadsheetml/2006/main" count="339" uniqueCount="266">
  <si>
    <t>North Star Charter School</t>
  </si>
  <si>
    <t>Pocatello Community Charter School</t>
  </si>
  <si>
    <t>Blackfoot Charter Community Learning Center</t>
  </si>
  <si>
    <t>Idaho Arts Charter School</t>
  </si>
  <si>
    <t>Thomas Jefferson Charter School</t>
  </si>
  <si>
    <t>Moscow Charter School</t>
  </si>
  <si>
    <t>Upper Carmen Charter School</t>
  </si>
  <si>
    <t>Victory Charter School</t>
  </si>
  <si>
    <t>Liberty Charter School</t>
  </si>
  <si>
    <t>Potlatch</t>
  </si>
  <si>
    <t>Troy</t>
  </si>
  <si>
    <t>Salmon</t>
  </si>
  <si>
    <t>South Lemhi</t>
  </si>
  <si>
    <t>Nezperce Joint</t>
  </si>
  <si>
    <t>Kamiah Joint</t>
  </si>
  <si>
    <t>Highland Joint</t>
  </si>
  <si>
    <t>Madison</t>
  </si>
  <si>
    <t>Ririe Joint</t>
  </si>
  <si>
    <t>West Jefferson</t>
  </si>
  <si>
    <t>Jerome Joint</t>
  </si>
  <si>
    <t>Valley</t>
  </si>
  <si>
    <t>Coeur d' Alene</t>
  </si>
  <si>
    <t>Lakeland</t>
  </si>
  <si>
    <t>Post Falls</t>
  </si>
  <si>
    <t>Kootenai Joint</t>
  </si>
  <si>
    <t>Moscow</t>
  </si>
  <si>
    <t>Genesee Joint</t>
  </si>
  <si>
    <t>Kendrick Joint</t>
  </si>
  <si>
    <t>Salmon River Joint</t>
  </si>
  <si>
    <t>Mountain View</t>
  </si>
  <si>
    <t>Xavier Charter School</t>
  </si>
  <si>
    <t>Vision Charter School</t>
  </si>
  <si>
    <t>District / Charter School</t>
  </si>
  <si>
    <t>Swan Valley Elementary</t>
  </si>
  <si>
    <t>Blaine County</t>
  </si>
  <si>
    <t>Avery</t>
  </si>
  <si>
    <t>McCall-Donnelly Joint</t>
  </si>
  <si>
    <t>$</t>
  </si>
  <si>
    <t>Sugar-Salem Joint</t>
  </si>
  <si>
    <t>Minidoka County Joint</t>
  </si>
  <si>
    <t>Lewiston Independent</t>
  </si>
  <si>
    <t>Lapwai</t>
  </si>
  <si>
    <t>Culdesac Joint</t>
  </si>
  <si>
    <t>Oneida County</t>
  </si>
  <si>
    <t>Marsing Joint</t>
  </si>
  <si>
    <t>Pleasant Valley Elementary</t>
  </si>
  <si>
    <t>Bruneau-Grand View Joint</t>
  </si>
  <si>
    <t>Payette Joint</t>
  </si>
  <si>
    <t>New Plymouth</t>
  </si>
  <si>
    <t>Fruitland</t>
  </si>
  <si>
    <t>School Number:</t>
  </si>
  <si>
    <t>School Name:</t>
  </si>
  <si>
    <t>Homedale Joint</t>
  </si>
  <si>
    <t>American Falls Joint</t>
  </si>
  <si>
    <t>Rockland</t>
  </si>
  <si>
    <t>Arbon Elementary</t>
  </si>
  <si>
    <t>Mullan</t>
  </si>
  <si>
    <t>Wallace</t>
  </si>
  <si>
    <t>Teton County</t>
  </si>
  <si>
    <t>Twin Falls</t>
  </si>
  <si>
    <t>Buhl Joint</t>
  </si>
  <si>
    <t>Filer</t>
  </si>
  <si>
    <t>Kimberly</t>
  </si>
  <si>
    <t>Hansen</t>
  </si>
  <si>
    <t>Three Creek Joint Elementary</t>
  </si>
  <si>
    <t>Castleford Joint</t>
  </si>
  <si>
    <t>Murtaugh Joint</t>
  </si>
  <si>
    <t>Cascade</t>
  </si>
  <si>
    <t>Weiser</t>
  </si>
  <si>
    <t>Cambridge Joint</t>
  </si>
  <si>
    <t>Midvale</t>
  </si>
  <si>
    <t>Challis Joint</t>
  </si>
  <si>
    <t>Mackay Joint</t>
  </si>
  <si>
    <t>Fremont County Joint</t>
  </si>
  <si>
    <t>Emmett Independent</t>
  </si>
  <si>
    <t>Gooding Joint</t>
  </si>
  <si>
    <t>Wendell</t>
  </si>
  <si>
    <t>Hagerman Joint</t>
  </si>
  <si>
    <t>Bliss Joint</t>
  </si>
  <si>
    <t>Cottonwood Joint</t>
  </si>
  <si>
    <t>Jefferson County Joint</t>
  </si>
  <si>
    <t>Payette River Technical Academy</t>
  </si>
  <si>
    <t>Sage International School of Boise</t>
  </si>
  <si>
    <t>Another Choice Virtual Charter School</t>
  </si>
  <si>
    <t>Palouse Prairie Charter School</t>
  </si>
  <si>
    <t>Shoshone Joint</t>
  </si>
  <si>
    <t>Dietrich</t>
  </si>
  <si>
    <t>Richfield</t>
  </si>
  <si>
    <t>Prairie Elementary</t>
  </si>
  <si>
    <t>Glenns Ferry Joint</t>
  </si>
  <si>
    <t>Mountain Home</t>
  </si>
  <si>
    <t>Preston Joint</t>
  </si>
  <si>
    <t>West Side Joint</t>
  </si>
  <si>
    <t>a</t>
  </si>
  <si>
    <t>b</t>
  </si>
  <si>
    <t>c</t>
  </si>
  <si>
    <t>e</t>
  </si>
  <si>
    <t>Lease</t>
  </si>
  <si>
    <t>Virtual</t>
  </si>
  <si>
    <t xml:space="preserve"> </t>
  </si>
  <si>
    <t>Boise Independent</t>
  </si>
  <si>
    <t>Kuna Joint</t>
  </si>
  <si>
    <t>Meadows Valley</t>
  </si>
  <si>
    <t>Council</t>
  </si>
  <si>
    <t>Marsh Valley Joint</t>
  </si>
  <si>
    <t>Pocatello</t>
  </si>
  <si>
    <t>Bear Lake County</t>
  </si>
  <si>
    <t>St. Maries Joint</t>
  </si>
  <si>
    <t>Plummer / Worley Joint</t>
  </si>
  <si>
    <t>Snake River</t>
  </si>
  <si>
    <t>Blackfoot</t>
  </si>
  <si>
    <t>Aberdeen</t>
  </si>
  <si>
    <t>Firth</t>
  </si>
  <si>
    <t>Shelley Joint</t>
  </si>
  <si>
    <t>Garden Valley</t>
  </si>
  <si>
    <t>Basin</t>
  </si>
  <si>
    <t>Horseshoe Bend</t>
  </si>
  <si>
    <t>West Bonner County</t>
  </si>
  <si>
    <t>Lake Pend Oreille</t>
  </si>
  <si>
    <t>Idaho Falls</t>
  </si>
  <si>
    <t>Bonneville Joint</t>
  </si>
  <si>
    <t>Boundary County</t>
  </si>
  <si>
    <t>Butte County</t>
  </si>
  <si>
    <t>Camas County</t>
  </si>
  <si>
    <t>Nampa</t>
  </si>
  <si>
    <t>Caldwell</t>
  </si>
  <si>
    <t>Wilder</t>
  </si>
  <si>
    <t>Middleton</t>
  </si>
  <si>
    <t>Notus</t>
  </si>
  <si>
    <t>Melba Joint</t>
  </si>
  <si>
    <t>Parma</t>
  </si>
  <si>
    <t>Vallivue</t>
  </si>
  <si>
    <t>Grace Joint</t>
  </si>
  <si>
    <t>North Gem</t>
  </si>
  <si>
    <t>Soda Springs Joint</t>
  </si>
  <si>
    <t>Cassia County Joint</t>
  </si>
  <si>
    <t>Clark County Joint</t>
  </si>
  <si>
    <t>Orofino Joint</t>
  </si>
  <si>
    <t>Legacy Charter School</t>
  </si>
  <si>
    <t>Heritage Academy</t>
  </si>
  <si>
    <t>Heritage Community Charter School</t>
  </si>
  <si>
    <t>Line a</t>
  </si>
  <si>
    <t>Line b</t>
  </si>
  <si>
    <t>Line c</t>
  </si>
  <si>
    <t>The worksheet has been protected to allow data entry into cells highlighted in yellow only.</t>
  </si>
  <si>
    <t>American Heritage Charter School</t>
  </si>
  <si>
    <t>Chief Tahgee Elementary Academy</t>
  </si>
  <si>
    <t>Line e</t>
  </si>
  <si>
    <t>d</t>
  </si>
  <si>
    <t>(line a x $81.45 x 2%)</t>
  </si>
  <si>
    <t>Line d</t>
  </si>
  <si>
    <t>COSSA Academy</t>
  </si>
  <si>
    <t>Forrest M. Bird Charter School</t>
  </si>
  <si>
    <t>[line c x (line b / 2%)]</t>
  </si>
  <si>
    <t>SORT by column A PRIOR TO Sending to Schools</t>
  </si>
  <si>
    <t xml:space="preserve">buildings owned by your school district / charter school must equal or exceed </t>
  </si>
  <si>
    <t>If your planned qualifying expenditure total is less than this amount, the difference must be</t>
  </si>
  <si>
    <t>set aside and reserved for future years.</t>
  </si>
  <si>
    <t>[line c x {(2% - line b) / 2%}]</t>
  </si>
  <si>
    <t>Meridian Technical Charter High School</t>
  </si>
  <si>
    <t>Meridian Medical Arts Charter High School</t>
  </si>
  <si>
    <t>McKenna Charter School</t>
  </si>
  <si>
    <t>Rolling Hills Public Charter School</t>
  </si>
  <si>
    <t>Falcon Ridge Public Charter School</t>
  </si>
  <si>
    <t>White Pine Charter School</t>
  </si>
  <si>
    <t>The Village Charter School</t>
  </si>
  <si>
    <t>Monticello Montessori Charter School</t>
  </si>
  <si>
    <t>Gem Prep: Pocatello</t>
  </si>
  <si>
    <t>Pathways in Education - Nampa</t>
  </si>
  <si>
    <t>Idaho Virtual Academy</t>
  </si>
  <si>
    <t>Connor Academy</t>
  </si>
  <si>
    <t>Gem Prep: Meridian</t>
  </si>
  <si>
    <t>Future Public School</t>
  </si>
  <si>
    <t>Project Impact STEM Academy</t>
  </si>
  <si>
    <t xml:space="preserve">Idaho Code 33-1019 requires schools to spend or reserve for future years a minimum amount for qualifying </t>
  </si>
  <si>
    <t xml:space="preserve">repairs and maintenance to student-occupied buildings owned by the school district / charter school.  This </t>
  </si>
  <si>
    <t xml:space="preserve">Enter your school district or charter school number into cell C4.  This will generate data specific to your school. </t>
  </si>
  <si>
    <t>(See the Worksheet Tab named "School Numbers" for the number for your district/charter school.)</t>
  </si>
  <si>
    <t xml:space="preserve"> and F16 as a reference.</t>
  </si>
  <si>
    <t xml:space="preserve">Calculates the Estimated State Match you will receive for School Building Maintenance.  (This will </t>
  </si>
  <si>
    <t xml:space="preserve">come to you as Lottery dollars and possibly Additional State Maintenance Dollars.) </t>
  </si>
  <si>
    <t xml:space="preserve"> is included below for reference.)</t>
  </si>
  <si>
    <t>FY 2019 Local Match Percentage:</t>
  </si>
  <si>
    <t>(State match funds will initially come to you as a lottery distribution in late August.  If</t>
  </si>
  <si>
    <t xml:space="preserve">the August lottery distribution does not satisfy the state match requirement, you will </t>
  </si>
  <si>
    <t xml:space="preserve">CAUTION!  Your state match distribution (as estimated above on line e) includes both </t>
  </si>
  <si>
    <t xml:space="preserve">lottery funds and, if applicable, additional state match funds. Be careful that you don't </t>
  </si>
  <si>
    <t xml:space="preserve">estimate lottery funds elsewhere &amp; budget twice for lottery revenues.  </t>
  </si>
  <si>
    <t>FY 2019 Local Match %</t>
  </si>
  <si>
    <t>SEI Tec</t>
  </si>
  <si>
    <t>Elevate Academy</t>
  </si>
  <si>
    <t>Idaho Department of Education - Public School Finance</t>
  </si>
  <si>
    <t>blank</t>
  </si>
  <si>
    <t>End of worksheet.</t>
  </si>
  <si>
    <t>FY 2020 Local Match Percentage:</t>
  </si>
  <si>
    <t>Whitepine Joint</t>
  </si>
  <si>
    <t>Kellogg Joint</t>
  </si>
  <si>
    <t>Gem Prep: Nampa</t>
  </si>
  <si>
    <t>ARTEC Regional Professional Technical Charter School</t>
  </si>
  <si>
    <t>Compass Public Charter School</t>
  </si>
  <si>
    <t>INSPIRE Connections Academy</t>
  </si>
  <si>
    <t>Taylor's Crossing Public Charter School</t>
  </si>
  <si>
    <t>North Valley Academy</t>
  </si>
  <si>
    <t>iSucceed Virtual High School</t>
  </si>
  <si>
    <t>Idaho Science and Technology Charter School</t>
  </si>
  <si>
    <t>Idaho Connects Online (ICON)</t>
  </si>
  <si>
    <t>Kootenai Bridge Academy</t>
  </si>
  <si>
    <t>STEM Charter Academy</t>
  </si>
  <si>
    <t>Syringa Mountain School</t>
  </si>
  <si>
    <t>Idaho Technical Career Academy</t>
  </si>
  <si>
    <t>Alturas International Academy</t>
  </si>
  <si>
    <t>Peace Valley Charter School</t>
  </si>
  <si>
    <t>ARTEC - Industrial</t>
  </si>
  <si>
    <t>Forge International School</t>
  </si>
  <si>
    <t>FernWaters Public Charter School</t>
  </si>
  <si>
    <t>Treasure Valley Classical Academy</t>
  </si>
  <si>
    <t>Gem Prep: Online</t>
  </si>
  <si>
    <t>Bingham Academy</t>
  </si>
  <si>
    <t>FY 2020 Local Match %</t>
  </si>
  <si>
    <t>Virt./Lease</t>
  </si>
  <si>
    <t>New Bldg</t>
  </si>
  <si>
    <t>Island Park Charter School</t>
  </si>
  <si>
    <t>New in FY 2020</t>
  </si>
  <si>
    <t>Instructions for Estimating Your FY 2022 School Building Maintenance Requirement</t>
  </si>
  <si>
    <t>worksheet will help you estimate the amount required for FY 2022.</t>
  </si>
  <si>
    <t xml:space="preserve">Enter your Estimated FY 2022 Student Occupied Square Footage into cell K8.  </t>
  </si>
  <si>
    <t>(Your FY 2021 student-occupied square footage is shown in cell F10 as a reference.)</t>
  </si>
  <si>
    <t>Enter your Estimated FY 2022 Local Match Requirement into cell K12.</t>
  </si>
  <si>
    <t>-Your FY 2019, FY 2020, and FY 2021 local match requirement percentages are in cells F14, F15,</t>
  </si>
  <si>
    <t>-The SDE will calculate your FY 2022 local match percentage in the fall of 2021.</t>
  </si>
  <si>
    <t xml:space="preserve">Calculates your Estimated "Overall" FY 2022 Required Allocation for School Building Maintenance.  </t>
  </si>
  <si>
    <t>Calculates your estimated FY 2022 Local Requirement.</t>
  </si>
  <si>
    <t>Please contact Aaron McCoy at (208) 332-6846 or amccoy@sde.idaho.gov with any questions.</t>
  </si>
  <si>
    <t>2021-2022 Estimating School Building Maintenance Worksheet</t>
  </si>
  <si>
    <t>FY 2022 Estimates</t>
  </si>
  <si>
    <t>Estimated FY 2022 Student-Occupied Square Footage:</t>
  </si>
  <si>
    <t>(Enter your estimated FY 2022 student-occupied square footage as of the first day of school. Your FY 2021 square footage</t>
  </si>
  <si>
    <t>FY 2021 Student-Occupied Square Footage:</t>
  </si>
  <si>
    <t>Estimated FY 2022 Local Match Requirement Percentage:</t>
  </si>
  <si>
    <t xml:space="preserve">(Enter your estimated FY 2022 local match requirement percentage.  The actual requirement for FY 2022 will not be known until </t>
  </si>
  <si>
    <t xml:space="preserve"> the fall of 2021. Your local match requirement percentages for the last three years are included below for reference.)</t>
  </si>
  <si>
    <t>FY 2021 Local Match Percentage:</t>
  </si>
  <si>
    <t>Calculation of FY 2022 Maintenance</t>
  </si>
  <si>
    <t>Estimated FY 2022 School Building Maintenance Requirement (Gross Amount):</t>
  </si>
  <si>
    <t>Estimated FY 2022 Local Match Requirement:</t>
  </si>
  <si>
    <t>Estimated FY 2022 State Match Distribution:</t>
  </si>
  <si>
    <t>receive an additional state match distribution in the fall of 2021.)</t>
  </si>
  <si>
    <t xml:space="preserve">Your planned FY 2022 qualifying repair and maintenance expenditures for student-occupied </t>
  </si>
  <si>
    <t>Questions?  Please contact Aaron McCoy at (208) 332-6846 or amccoy@sde.idaho.gov</t>
  </si>
  <si>
    <t>FY 2021 Square Footage</t>
  </si>
  <si>
    <t>Virtual/Lease</t>
  </si>
  <si>
    <t>New Building</t>
  </si>
  <si>
    <t>Alturas Preparatory Academy, Inc.</t>
  </si>
  <si>
    <t>RISE Charter School, Inc.</t>
  </si>
  <si>
    <t>Cardinal Academy, Incorporated</t>
  </si>
  <si>
    <t>Gem Prep: Meridian North LLC.</t>
  </si>
  <si>
    <t>West Ada Joint</t>
  </si>
  <si>
    <t>Coeur d'Alene Charter Academy</t>
  </si>
  <si>
    <t>ANSER Charter School</t>
  </si>
  <si>
    <t>Hayden Canyon Charter School</t>
  </si>
  <si>
    <t>MOSAIC</t>
  </si>
  <si>
    <t>Doral Academy of Idaho</t>
  </si>
  <si>
    <t>Pinecrest Academy of Idaho</t>
  </si>
  <si>
    <t>New in FY 2021</t>
  </si>
  <si>
    <t>N/A</t>
  </si>
  <si>
    <t>FY 2021 Local Match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</si>
</sst>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"/>
    <numFmt numFmtId="165" formatCode="_(* #,##0_);_(* \(#,##0\);_(* &quot;-&quot;??_);_(@_)"/>
    <numFmt numFmtId="166" formatCode="0.0"/>
    <numFmt numFmtId="167" formatCode="0.0000%"/>
    <numFmt numFmtId="168" formatCode="_(* #,##0.00000_);_(* \(#,##0.00000\);_(* &quot;-&quot;??_);_(@_)"/>
    <numFmt numFmtId="169" formatCode="_(&quot;$&quot;* #,##0_);_(&quot;$&quot;* \(#,##0\);_(&quot;$&quot;* &quot;-&quot;??_);_(@_)"/>
  </numFmts>
  <fonts count="48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Times New Roman"/>
      <family val="1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color rgb="FF0000FF"/>
      <name val="Arial"/>
      <family val="2"/>
    </font>
    <font>
      <b/>
      <sz val="11"/>
      <color indexed="8"/>
      <name val="Calibri"/>
      <family val="2"/>
    </font>
    <font>
      <sz val="12"/>
      <name val="Helv"/>
    </font>
    <font>
      <sz val="10"/>
      <name val="Helv"/>
    </font>
    <font>
      <sz val="14"/>
      <name val="Arial"/>
      <family val="2"/>
    </font>
    <font>
      <sz val="10"/>
      <name val="Arial"/>
      <family val="2"/>
    </font>
    <font>
      <sz val="14"/>
      <color rgb="FFFF0000"/>
      <name val="Arial"/>
      <family val="2"/>
    </font>
    <font>
      <sz val="12"/>
      <name val="Calibri Light"/>
      <family val="2"/>
    </font>
    <font>
      <sz val="10"/>
      <name val="Calibri Light"/>
      <family val="2"/>
    </font>
    <font>
      <sz val="11"/>
      <name val="Calibri Light"/>
      <family val="2"/>
    </font>
    <font>
      <i/>
      <sz val="10"/>
      <color rgb="FF0000FF"/>
      <name val="Calibri Light"/>
      <family val="2"/>
    </font>
    <font>
      <i/>
      <sz val="12"/>
      <color rgb="FF0000FF"/>
      <name val="Calibri Light"/>
      <family val="2"/>
    </font>
    <font>
      <i/>
      <sz val="10"/>
      <color indexed="12"/>
      <name val="Calibri Light"/>
      <family val="2"/>
    </font>
    <font>
      <b/>
      <sz val="12"/>
      <name val="Calibri Light"/>
      <family val="2"/>
    </font>
    <font>
      <b/>
      <sz val="12"/>
      <color rgb="FFFF0000"/>
      <name val="Calibri Light"/>
      <family val="2"/>
    </font>
    <font>
      <i/>
      <sz val="14"/>
      <color indexed="10"/>
      <name val="Calibri"/>
      <family val="2"/>
    </font>
    <font>
      <i/>
      <sz val="12"/>
      <name val="Calibri Light"/>
      <family val="2"/>
    </font>
    <font>
      <b/>
      <sz val="14"/>
      <color indexed="56"/>
      <name val="Calibri"/>
      <family val="2"/>
    </font>
    <font>
      <sz val="12"/>
      <color theme="0"/>
      <name val="Calibri Light"/>
      <family val="2"/>
    </font>
    <font>
      <sz val="10"/>
      <color theme="0"/>
      <name val="Arial"/>
      <family val="2"/>
    </font>
    <font>
      <i/>
      <sz val="10"/>
      <color rgb="FFFF0000"/>
      <name val="Calibri Light"/>
      <family val="2"/>
    </font>
    <font>
      <b/>
      <i/>
      <sz val="14"/>
      <color indexed="10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0"/>
      </top>
      <bottom style="double">
        <color indexed="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43" fontId="1" fillId="0" borderId="0" applyFont="0" applyFill="0" applyBorder="0" applyAlignment="0" applyProtection="0"/>
    <xf numFmtId="0" fontId="2" fillId="0" borderId="0" applyProtection="0"/>
    <xf numFmtId="0" fontId="14" fillId="0" borderId="0" applyNumberFormat="0" applyFill="0" applyBorder="0" applyAlignment="0" applyProtection="0"/>
    <xf numFmtId="2" fontId="2" fillId="0" borderId="0" applyProtection="0"/>
    <xf numFmtId="0" fontId="15" fillId="4" borderId="0" applyNumberFormat="0" applyBorder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3" fillId="0" borderId="0" applyProtection="0"/>
    <xf numFmtId="0" fontId="4" fillId="0" borderId="0" applyProtection="0"/>
    <xf numFmtId="0" fontId="19" fillId="7" borderId="1" applyNumberFormat="0" applyAlignment="0" applyProtection="0"/>
    <xf numFmtId="0" fontId="20" fillId="0" borderId="6" applyNumberFormat="0" applyFill="0" applyAlignment="0" applyProtection="0"/>
    <xf numFmtId="0" fontId="21" fillId="22" borderId="0" applyNumberFormat="0" applyBorder="0" applyAlignment="0" applyProtection="0"/>
    <xf numFmtId="0" fontId="22" fillId="23" borderId="7" applyNumberFormat="0" applyFont="0" applyAlignment="0" applyProtection="0"/>
    <xf numFmtId="0" fontId="23" fillId="20" borderId="8" applyNumberFormat="0" applyAlignment="0" applyProtection="0"/>
    <xf numFmtId="9" fontId="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" fillId="0" borderId="9" applyProtection="0"/>
    <xf numFmtId="0" fontId="25" fillId="0" borderId="0" applyNumberFormat="0" applyFill="0" applyBorder="0" applyAlignment="0" applyProtection="0"/>
    <xf numFmtId="0" fontId="1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43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1" applyNumberFormat="0" applyAlignment="0" applyProtection="0"/>
    <xf numFmtId="0" fontId="20" fillId="0" borderId="6" applyNumberFormat="0" applyFill="0" applyAlignment="0" applyProtection="0"/>
    <xf numFmtId="0" fontId="21" fillId="22" borderId="0" applyNumberFormat="0" applyBorder="0" applyAlignment="0" applyProtection="0"/>
    <xf numFmtId="0" fontId="1" fillId="23" borderId="7" applyNumberFormat="0" applyFont="0" applyAlignment="0" applyProtection="0"/>
    <xf numFmtId="0" fontId="23" fillId="20" borderId="8" applyNumberFormat="0" applyAlignment="0" applyProtection="0"/>
    <xf numFmtId="0" fontId="24" fillId="0" borderId="0" applyNumberFormat="0" applyFill="0" applyBorder="0" applyAlignment="0" applyProtection="0"/>
    <xf numFmtId="0" fontId="27" fillId="0" borderId="17" applyNumberFormat="0" applyFill="0" applyAlignment="0" applyProtection="0"/>
    <xf numFmtId="0" fontId="25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8" fillId="0" borderId="0"/>
    <xf numFmtId="44" fontId="1" fillId="0" borderId="0" applyFont="0" applyFill="0" applyBorder="0" applyAlignment="0" applyProtection="0"/>
    <xf numFmtId="0" fontId="29" fillId="0" borderId="0"/>
    <xf numFmtId="0" fontId="29" fillId="0" borderId="0"/>
    <xf numFmtId="0" fontId="1" fillId="0" borderId="0"/>
    <xf numFmtId="0" fontId="1" fillId="0" borderId="0"/>
    <xf numFmtId="44" fontId="3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" fillId="0" borderId="0"/>
  </cellStyleXfs>
  <cellXfs count="89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164" fontId="6" fillId="0" borderId="0" xfId="0" applyNumberFormat="1" applyFont="1"/>
    <xf numFmtId="164" fontId="6" fillId="0" borderId="0" xfId="0" applyNumberFormat="1" applyFont="1" applyAlignment="1">
      <alignment horizontal="left"/>
    </xf>
    <xf numFmtId="165" fontId="1" fillId="0" borderId="0" xfId="28" applyNumberFormat="1" applyFill="1"/>
    <xf numFmtId="165" fontId="1" fillId="0" borderId="0" xfId="28" applyNumberFormat="1" applyFont="1" applyFill="1" applyAlignment="1">
      <alignment horizontal="center" wrapText="1"/>
    </xf>
    <xf numFmtId="165" fontId="8" fillId="0" borderId="0" xfId="28" applyNumberFormat="1" applyFont="1" applyFill="1" applyAlignment="1">
      <alignment horizontal="right"/>
    </xf>
    <xf numFmtId="43" fontId="8" fillId="0" borderId="0" xfId="28" applyFont="1" applyFill="1" applyAlignment="1">
      <alignment horizontal="right"/>
    </xf>
    <xf numFmtId="165" fontId="1" fillId="0" borderId="11" xfId="28" applyNumberFormat="1" applyFill="1" applyBorder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Fill="1" applyAlignment="1">
      <alignment horizontal="left"/>
    </xf>
    <xf numFmtId="167" fontId="8" fillId="0" borderId="0" xfId="44" applyNumberFormat="1" applyFont="1" applyFill="1" applyAlignment="1">
      <alignment horizontal="right"/>
    </xf>
    <xf numFmtId="168" fontId="1" fillId="0" borderId="11" xfId="28" applyNumberFormat="1" applyFill="1" applyBorder="1"/>
    <xf numFmtId="166" fontId="0" fillId="0" borderId="0" xfId="0" applyNumberFormat="1" applyAlignment="1">
      <alignment horizontal="center"/>
    </xf>
    <xf numFmtId="0" fontId="0" fillId="0" borderId="0" xfId="0" applyProtection="1"/>
    <xf numFmtId="164" fontId="1" fillId="0" borderId="0" xfId="48" applyNumberFormat="1" applyFont="1" applyFill="1" applyBorder="1"/>
    <xf numFmtId="168" fontId="1" fillId="0" borderId="0" xfId="28" applyNumberFormat="1" applyFill="1" applyBorder="1"/>
    <xf numFmtId="165" fontId="7" fillId="0" borderId="0" xfId="28" applyNumberFormat="1" applyFont="1" applyFill="1" applyBorder="1" applyAlignment="1">
      <alignment horizontal="right"/>
    </xf>
    <xf numFmtId="0" fontId="0" fillId="0" borderId="0" xfId="0" applyProtection="1">
      <protection locked="0"/>
    </xf>
    <xf numFmtId="0" fontId="1" fillId="0" borderId="0" xfId="0" applyFont="1"/>
    <xf numFmtId="1" fontId="0" fillId="0" borderId="0" xfId="0" applyNumberFormat="1" applyAlignment="1">
      <alignment horizontal="center"/>
    </xf>
    <xf numFmtId="0" fontId="0" fillId="25" borderId="0" xfId="0" applyFill="1" applyAlignment="1">
      <alignment horizontal="center"/>
    </xf>
    <xf numFmtId="0" fontId="0" fillId="25" borderId="0" xfId="0" applyFill="1"/>
    <xf numFmtId="165" fontId="26" fillId="0" borderId="0" xfId="28" applyNumberFormat="1" applyFont="1"/>
    <xf numFmtId="0" fontId="0" fillId="0" borderId="0" xfId="0" applyBorder="1" applyProtection="1"/>
    <xf numFmtId="0" fontId="32" fillId="25" borderId="0" xfId="0" applyFont="1" applyFill="1" applyAlignment="1">
      <alignment horizontal="left"/>
    </xf>
    <xf numFmtId="165" fontId="1" fillId="25" borderId="0" xfId="28" applyNumberFormat="1" applyFill="1"/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ill="1" applyProtection="1">
      <protection locked="0"/>
    </xf>
    <xf numFmtId="164" fontId="1" fillId="0" borderId="0" xfId="0" applyNumberFormat="1" applyFont="1"/>
    <xf numFmtId="165" fontId="26" fillId="0" borderId="0" xfId="28" applyNumberFormat="1" applyFont="1" applyFill="1" applyAlignment="1">
      <alignment horizontal="right"/>
    </xf>
    <xf numFmtId="165" fontId="26" fillId="0" borderId="0" xfId="28" applyNumberFormat="1" applyFont="1" applyFill="1"/>
    <xf numFmtId="0" fontId="30" fillId="0" borderId="0" xfId="0" applyFont="1" applyAlignment="1" applyProtection="1"/>
    <xf numFmtId="0" fontId="16" fillId="0" borderId="0" xfId="79" applyBorder="1" applyAlignment="1" applyProtection="1"/>
    <xf numFmtId="0" fontId="17" fillId="0" borderId="15" xfId="80" applyBorder="1" applyAlignment="1" applyProtection="1">
      <alignment vertical="center"/>
    </xf>
    <xf numFmtId="0" fontId="17" fillId="0" borderId="16" xfId="80" applyBorder="1" applyAlignment="1" applyProtection="1">
      <alignment vertical="center"/>
    </xf>
    <xf numFmtId="0" fontId="33" fillId="0" borderId="0" xfId="0" applyFont="1" applyBorder="1" applyAlignment="1" applyProtection="1">
      <alignment horizontal="right"/>
    </xf>
    <xf numFmtId="166" fontId="33" fillId="24" borderId="10" xfId="0" applyNumberFormat="1" applyFont="1" applyFill="1" applyBorder="1" applyAlignment="1" applyProtection="1">
      <alignment horizontal="center"/>
      <protection locked="0"/>
    </xf>
    <xf numFmtId="0" fontId="34" fillId="0" borderId="0" xfId="0" applyFont="1" applyProtection="1"/>
    <xf numFmtId="0" fontId="35" fillId="0" borderId="0" xfId="0" applyFont="1" applyBorder="1" applyAlignment="1" applyProtection="1"/>
    <xf numFmtId="0" fontId="34" fillId="0" borderId="0" xfId="0" applyFont="1" applyBorder="1" applyProtection="1"/>
    <xf numFmtId="3" fontId="35" fillId="0" borderId="13" xfId="28" applyNumberFormat="1" applyFont="1" applyFill="1" applyBorder="1" applyAlignment="1" applyProtection="1">
      <alignment horizontal="right"/>
    </xf>
    <xf numFmtId="167" fontId="35" fillId="0" borderId="13" xfId="44" applyNumberFormat="1" applyFont="1" applyFill="1" applyBorder="1" applyAlignment="1" applyProtection="1">
      <alignment horizontal="right"/>
    </xf>
    <xf numFmtId="0" fontId="33" fillId="0" borderId="0" xfId="0" applyFont="1" applyBorder="1" applyAlignment="1" applyProtection="1"/>
    <xf numFmtId="167" fontId="33" fillId="24" borderId="13" xfId="44" applyNumberFormat="1" applyFont="1" applyFill="1" applyBorder="1" applyProtection="1">
      <protection locked="0"/>
    </xf>
    <xf numFmtId="3" fontId="33" fillId="24" borderId="13" xfId="28" applyNumberFormat="1" applyFont="1" applyFill="1" applyBorder="1" applyProtection="1">
      <protection locked="0"/>
    </xf>
    <xf numFmtId="3" fontId="33" fillId="0" borderId="13" xfId="0" applyNumberFormat="1" applyFont="1" applyBorder="1" applyAlignment="1" applyProtection="1">
      <alignment horizontal="right"/>
    </xf>
    <xf numFmtId="0" fontId="33" fillId="0" borderId="0" xfId="0" applyFont="1" applyBorder="1" applyAlignment="1" applyProtection="1">
      <alignment vertical="top"/>
    </xf>
    <xf numFmtId="165" fontId="33" fillId="0" borderId="13" xfId="28" applyNumberFormat="1" applyFont="1" applyFill="1" applyBorder="1" applyAlignment="1" applyProtection="1">
      <alignment horizontal="right"/>
    </xf>
    <xf numFmtId="0" fontId="39" fillId="0" borderId="0" xfId="0" applyFont="1" applyBorder="1" applyAlignment="1" applyProtection="1"/>
    <xf numFmtId="0" fontId="16" fillId="0" borderId="0" xfId="79" applyFill="1" applyBorder="1" applyAlignment="1"/>
    <xf numFmtId="0" fontId="33" fillId="0" borderId="0" xfId="0" applyFont="1" applyFill="1" applyAlignment="1"/>
    <xf numFmtId="0" fontId="34" fillId="0" borderId="0" xfId="0" applyFont="1" applyFill="1"/>
    <xf numFmtId="0" fontId="33" fillId="0" borderId="0" xfId="0" applyFont="1" applyFill="1" applyAlignment="1">
      <alignment horizontal="left" vertical="top"/>
    </xf>
    <xf numFmtId="0" fontId="39" fillId="0" borderId="0" xfId="0" applyFont="1" applyFill="1" applyAlignment="1"/>
    <xf numFmtId="0" fontId="33" fillId="0" borderId="0" xfId="0" applyFont="1" applyFill="1"/>
    <xf numFmtId="0" fontId="38" fillId="0" borderId="0" xfId="0" applyFont="1" applyBorder="1" applyAlignment="1" applyProtection="1">
      <alignment horizontal="right"/>
    </xf>
    <xf numFmtId="0" fontId="43" fillId="0" borderId="12" xfId="80" applyFont="1" applyBorder="1" applyAlignment="1" applyProtection="1">
      <alignment vertical="center"/>
    </xf>
    <xf numFmtId="0" fontId="33" fillId="0" borderId="0" xfId="0" applyFont="1" applyFill="1" applyAlignment="1">
      <alignment horizontal="left" wrapText="1"/>
    </xf>
    <xf numFmtId="0" fontId="33" fillId="0" borderId="0" xfId="0" applyFont="1" applyFill="1" applyAlignment="1">
      <alignment horizontal="left"/>
    </xf>
    <xf numFmtId="0" fontId="38" fillId="0" borderId="0" xfId="0" applyFont="1" applyFill="1" applyBorder="1" applyAlignment="1" applyProtection="1">
      <alignment horizontal="right" vertical="top"/>
    </xf>
    <xf numFmtId="0" fontId="33" fillId="0" borderId="0" xfId="0" quotePrefix="1" applyFont="1" applyFill="1" applyAlignment="1"/>
    <xf numFmtId="0" fontId="42" fillId="0" borderId="0" xfId="0" applyFont="1" applyFill="1" applyAlignment="1"/>
    <xf numFmtId="0" fontId="33" fillId="0" borderId="10" xfId="0" applyFont="1" applyBorder="1" applyAlignment="1" applyProtection="1"/>
    <xf numFmtId="6" fontId="0" fillId="0" borderId="10" xfId="0" applyNumberFormat="1" applyBorder="1" applyAlignment="1" applyProtection="1"/>
    <xf numFmtId="0" fontId="0" fillId="0" borderId="10" xfId="0" applyBorder="1" applyAlignment="1" applyProtection="1"/>
    <xf numFmtId="6" fontId="0" fillId="0" borderId="0" xfId="0" applyNumberFormat="1" applyBorder="1" applyAlignment="1" applyProtection="1"/>
    <xf numFmtId="0" fontId="0" fillId="0" borderId="0" xfId="0" applyBorder="1" applyAlignment="1" applyProtection="1"/>
    <xf numFmtId="0" fontId="38" fillId="0" borderId="0" xfId="0" applyFont="1" applyBorder="1" applyAlignment="1" applyProtection="1">
      <alignment vertical="center"/>
    </xf>
    <xf numFmtId="0" fontId="34" fillId="0" borderId="0" xfId="0" applyFont="1" applyBorder="1" applyAlignment="1" applyProtection="1"/>
    <xf numFmtId="0" fontId="0" fillId="0" borderId="14" xfId="0" applyBorder="1" applyAlignment="1" applyProtection="1"/>
    <xf numFmtId="0" fontId="37" fillId="0" borderId="0" xfId="0" applyFont="1" applyBorder="1" applyAlignment="1" applyProtection="1"/>
    <xf numFmtId="0" fontId="39" fillId="0" borderId="0" xfId="0" applyFont="1" applyBorder="1" applyAlignment="1" applyProtection="1">
      <alignment vertical="center"/>
    </xf>
    <xf numFmtId="169" fontId="40" fillId="0" borderId="0" xfId="99" applyNumberFormat="1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vertical="top"/>
    </xf>
    <xf numFmtId="0" fontId="36" fillId="0" borderId="0" xfId="0" applyFont="1" applyBorder="1" applyAlignment="1" applyProtection="1">
      <alignment vertical="top"/>
    </xf>
    <xf numFmtId="0" fontId="38" fillId="0" borderId="0" xfId="0" applyFont="1" applyFill="1" applyBorder="1" applyAlignment="1" applyProtection="1">
      <alignment vertical="top"/>
    </xf>
    <xf numFmtId="0" fontId="41" fillId="25" borderId="0" xfId="47" applyFont="1" applyFill="1" applyBorder="1" applyAlignment="1" applyProtection="1"/>
    <xf numFmtId="0" fontId="0" fillId="0" borderId="0" xfId="0" applyFill="1" applyAlignment="1"/>
    <xf numFmtId="165" fontId="7" fillId="0" borderId="0" xfId="28" applyNumberFormat="1" applyFont="1" applyFill="1" applyAlignment="1">
      <alignment horizontal="right"/>
    </xf>
    <xf numFmtId="0" fontId="44" fillId="0" borderId="0" xfId="0" applyFont="1" applyFill="1" applyAlignment="1">
      <alignment horizontal="centerContinuous" wrapText="1"/>
    </xf>
    <xf numFmtId="0" fontId="45" fillId="0" borderId="0" xfId="0" applyFont="1" applyBorder="1" applyAlignment="1" applyProtection="1"/>
    <xf numFmtId="0" fontId="46" fillId="0" borderId="0" xfId="0" applyFont="1" applyFill="1" applyBorder="1" applyAlignment="1" applyProtection="1">
      <alignment vertical="top"/>
    </xf>
    <xf numFmtId="0" fontId="47" fillId="25" borderId="0" xfId="47" applyFont="1" applyFill="1" applyBorder="1" applyAlignment="1" applyProtection="1"/>
    <xf numFmtId="0" fontId="5" fillId="0" borderId="0" xfId="0" applyFont="1"/>
    <xf numFmtId="165" fontId="1" fillId="25" borderId="0" xfId="28" applyNumberFormat="1" applyFont="1" applyFill="1" applyAlignment="1">
      <alignment horizontal="center" wrapText="1"/>
    </xf>
    <xf numFmtId="167" fontId="7" fillId="0" borderId="0" xfId="44" applyNumberFormat="1" applyFont="1" applyFill="1" applyAlignment="1">
      <alignment horizontal="right"/>
    </xf>
  </cellXfs>
  <cellStyles count="102">
    <cellStyle name="20% - Accent1" xfId="1" builtinId="30" customBuiltin="1"/>
    <cellStyle name="20% - Accent1 2" xfId="49" xr:uid="{00000000-0005-0000-0000-000001000000}"/>
    <cellStyle name="20% - Accent2" xfId="2" builtinId="34" customBuiltin="1"/>
    <cellStyle name="20% - Accent2 2" xfId="50" xr:uid="{00000000-0005-0000-0000-000003000000}"/>
    <cellStyle name="20% - Accent3" xfId="3" builtinId="38" customBuiltin="1"/>
    <cellStyle name="20% - Accent3 2" xfId="51" xr:uid="{00000000-0005-0000-0000-000005000000}"/>
    <cellStyle name="20% - Accent4" xfId="4" builtinId="42" customBuiltin="1"/>
    <cellStyle name="20% - Accent4 2" xfId="52" xr:uid="{00000000-0005-0000-0000-000007000000}"/>
    <cellStyle name="20% - Accent5" xfId="5" builtinId="46" customBuiltin="1"/>
    <cellStyle name="20% - Accent5 2" xfId="53" xr:uid="{00000000-0005-0000-0000-000009000000}"/>
    <cellStyle name="20% - Accent6" xfId="6" builtinId="50" customBuiltin="1"/>
    <cellStyle name="20% - Accent6 2" xfId="54" xr:uid="{00000000-0005-0000-0000-00000B000000}"/>
    <cellStyle name="40% - Accent1" xfId="7" builtinId="31" customBuiltin="1"/>
    <cellStyle name="40% - Accent1 2" xfId="55" xr:uid="{00000000-0005-0000-0000-00000D000000}"/>
    <cellStyle name="40% - Accent2" xfId="8" builtinId="35" customBuiltin="1"/>
    <cellStyle name="40% - Accent2 2" xfId="56" xr:uid="{00000000-0005-0000-0000-00000F000000}"/>
    <cellStyle name="40% - Accent3" xfId="9" builtinId="39" customBuiltin="1"/>
    <cellStyle name="40% - Accent3 2" xfId="57" xr:uid="{00000000-0005-0000-0000-000011000000}"/>
    <cellStyle name="40% - Accent4" xfId="10" builtinId="43" customBuiltin="1"/>
    <cellStyle name="40% - Accent4 2" xfId="58" xr:uid="{00000000-0005-0000-0000-000013000000}"/>
    <cellStyle name="40% - Accent5" xfId="11" builtinId="47" customBuiltin="1"/>
    <cellStyle name="40% - Accent5 2" xfId="59" xr:uid="{00000000-0005-0000-0000-000015000000}"/>
    <cellStyle name="40% - Accent6" xfId="12" builtinId="51" customBuiltin="1"/>
    <cellStyle name="40% - Accent6 2" xfId="60" xr:uid="{00000000-0005-0000-0000-000017000000}"/>
    <cellStyle name="60% - Accent1" xfId="13" builtinId="32" customBuiltin="1"/>
    <cellStyle name="60% - Accent1 2" xfId="61" xr:uid="{00000000-0005-0000-0000-000019000000}"/>
    <cellStyle name="60% - Accent2" xfId="14" builtinId="36" customBuiltin="1"/>
    <cellStyle name="60% - Accent2 2" xfId="62" xr:uid="{00000000-0005-0000-0000-00001B000000}"/>
    <cellStyle name="60% - Accent3" xfId="15" builtinId="40" customBuiltin="1"/>
    <cellStyle name="60% - Accent3 2" xfId="63" xr:uid="{00000000-0005-0000-0000-00001D000000}"/>
    <cellStyle name="60% - Accent4" xfId="16" builtinId="44" customBuiltin="1"/>
    <cellStyle name="60% - Accent4 2" xfId="64" xr:uid="{00000000-0005-0000-0000-00001F000000}"/>
    <cellStyle name="60% - Accent5" xfId="17" builtinId="48" customBuiltin="1"/>
    <cellStyle name="60% - Accent5 2" xfId="65" xr:uid="{00000000-0005-0000-0000-000021000000}"/>
    <cellStyle name="60% - Accent6" xfId="18" builtinId="52" customBuiltin="1"/>
    <cellStyle name="60% - Accent6 2" xfId="66" xr:uid="{00000000-0005-0000-0000-000023000000}"/>
    <cellStyle name="Accent1" xfId="19" builtinId="29" customBuiltin="1"/>
    <cellStyle name="Accent1 2" xfId="67" xr:uid="{00000000-0005-0000-0000-000025000000}"/>
    <cellStyle name="Accent2" xfId="20" builtinId="33" customBuiltin="1"/>
    <cellStyle name="Accent2 2" xfId="68" xr:uid="{00000000-0005-0000-0000-000027000000}"/>
    <cellStyle name="Accent3" xfId="21" builtinId="37" customBuiltin="1"/>
    <cellStyle name="Accent3 2" xfId="69" xr:uid="{00000000-0005-0000-0000-000029000000}"/>
    <cellStyle name="Accent4" xfId="22" builtinId="41" customBuiltin="1"/>
    <cellStyle name="Accent4 2" xfId="70" xr:uid="{00000000-0005-0000-0000-00002B000000}"/>
    <cellStyle name="Accent5" xfId="23" builtinId="45" customBuiltin="1"/>
    <cellStyle name="Accent5 2" xfId="71" xr:uid="{00000000-0005-0000-0000-00002D000000}"/>
    <cellStyle name="Accent6" xfId="24" builtinId="49" customBuiltin="1"/>
    <cellStyle name="Accent6 2" xfId="72" xr:uid="{00000000-0005-0000-0000-00002F000000}"/>
    <cellStyle name="Bad" xfId="25" builtinId="27" customBuiltin="1"/>
    <cellStyle name="Bad 2" xfId="73" xr:uid="{00000000-0005-0000-0000-000031000000}"/>
    <cellStyle name="Calculation" xfId="26" builtinId="22" customBuiltin="1"/>
    <cellStyle name="Calculation 2" xfId="74" xr:uid="{00000000-0005-0000-0000-000033000000}"/>
    <cellStyle name="Check Cell" xfId="27" builtinId="23" customBuiltin="1"/>
    <cellStyle name="Check Cell 2" xfId="75" xr:uid="{00000000-0005-0000-0000-000035000000}"/>
    <cellStyle name="Comma" xfId="28" builtinId="3"/>
    <cellStyle name="Comma 2" xfId="76" xr:uid="{00000000-0005-0000-0000-000037000000}"/>
    <cellStyle name="Comma 3" xfId="100" xr:uid="{00000000-0005-0000-0000-000038000000}"/>
    <cellStyle name="Curren - Style1" xfId="96" xr:uid="{00000000-0005-0000-0000-000039000000}"/>
    <cellStyle name="Currency" xfId="99" builtinId="4"/>
    <cellStyle name="Currency 2" xfId="94" xr:uid="{00000000-0005-0000-0000-00003B000000}"/>
    <cellStyle name="Date" xfId="29" xr:uid="{00000000-0005-0000-0000-00003C000000}"/>
    <cellStyle name="Explanatory Text" xfId="30" builtinId="53" customBuiltin="1"/>
    <cellStyle name="Explanatory Text 2" xfId="77" xr:uid="{00000000-0005-0000-0000-00003E000000}"/>
    <cellStyle name="Fixed" xfId="31" xr:uid="{00000000-0005-0000-0000-00003F000000}"/>
    <cellStyle name="Good" xfId="32" builtinId="26" customBuiltin="1"/>
    <cellStyle name="Good 2" xfId="78" xr:uid="{00000000-0005-0000-0000-000041000000}"/>
    <cellStyle name="Heading 1" xfId="33" builtinId="16" customBuiltin="1"/>
    <cellStyle name="Heading 1 2" xfId="79" xr:uid="{00000000-0005-0000-0000-000043000000}"/>
    <cellStyle name="Heading 2" xfId="34" builtinId="17" customBuiltin="1"/>
    <cellStyle name="Heading 2 2" xfId="80" xr:uid="{00000000-0005-0000-0000-000045000000}"/>
    <cellStyle name="Heading 3" xfId="35" builtinId="18" customBuiltin="1"/>
    <cellStyle name="Heading 3 2" xfId="81" xr:uid="{00000000-0005-0000-0000-000047000000}"/>
    <cellStyle name="Heading 4" xfId="36" builtinId="19" customBuiltin="1"/>
    <cellStyle name="Heading 4 2" xfId="82" xr:uid="{00000000-0005-0000-0000-000049000000}"/>
    <cellStyle name="HEADING1" xfId="37" xr:uid="{00000000-0005-0000-0000-00004A000000}"/>
    <cellStyle name="HEADING2" xfId="38" xr:uid="{00000000-0005-0000-0000-00004B000000}"/>
    <cellStyle name="Input" xfId="39" builtinId="20" customBuiltin="1"/>
    <cellStyle name="Input 2" xfId="83" xr:uid="{00000000-0005-0000-0000-00004D000000}"/>
    <cellStyle name="Linked Cell" xfId="40" builtinId="24" customBuiltin="1"/>
    <cellStyle name="Linked Cell 2" xfId="84" xr:uid="{00000000-0005-0000-0000-00004F000000}"/>
    <cellStyle name="Neutral" xfId="41" builtinId="28" customBuiltin="1"/>
    <cellStyle name="Neutral 2" xfId="85" xr:uid="{00000000-0005-0000-0000-000051000000}"/>
    <cellStyle name="Normal" xfId="0" builtinId="0"/>
    <cellStyle name="Normal 2" xfId="91" xr:uid="{00000000-0005-0000-0000-000053000000}"/>
    <cellStyle name="Normal 2 2" xfId="98" xr:uid="{00000000-0005-0000-0000-000054000000}"/>
    <cellStyle name="Normal 3" xfId="93" xr:uid="{00000000-0005-0000-0000-000055000000}"/>
    <cellStyle name="Normal 3 2" xfId="97" xr:uid="{00000000-0005-0000-0000-000056000000}"/>
    <cellStyle name="Normal 3_School Numbers" xfId="101" xr:uid="{00000000-0005-0000-0000-000057000000}"/>
    <cellStyle name="Normal 4" xfId="48" xr:uid="{00000000-0005-0000-0000-000058000000}"/>
    <cellStyle name="Note" xfId="42" builtinId="10" customBuiltin="1"/>
    <cellStyle name="Note 2" xfId="86" xr:uid="{00000000-0005-0000-0000-00005A000000}"/>
    <cellStyle name="Output" xfId="43" builtinId="21" customBuiltin="1"/>
    <cellStyle name="Output 2" xfId="87" xr:uid="{00000000-0005-0000-0000-00005C000000}"/>
    <cellStyle name="Percen - Style2" xfId="95" xr:uid="{00000000-0005-0000-0000-00005D000000}"/>
    <cellStyle name="Percent" xfId="44" builtinId="5"/>
    <cellStyle name="Percent 2" xfId="92" xr:uid="{00000000-0005-0000-0000-00005F000000}"/>
    <cellStyle name="Title" xfId="45" builtinId="15" customBuiltin="1"/>
    <cellStyle name="Title 2" xfId="88" xr:uid="{00000000-0005-0000-0000-000061000000}"/>
    <cellStyle name="Total" xfId="46" builtinId="25" customBuiltin="1"/>
    <cellStyle name="Total 2" xfId="89" xr:uid="{00000000-0005-0000-0000-000063000000}"/>
    <cellStyle name="Warning Text" xfId="47" builtinId="11" customBuiltin="1"/>
    <cellStyle name="Warning Text 2" xfId="90" xr:uid="{00000000-0005-0000-0000-000065000000}"/>
  </cellStyles>
  <dxfs count="0"/>
  <tableStyles count="0" defaultTableStyle="TableStyleMedium2" defaultPivotStyle="PivotStyleLight16"/>
  <colors>
    <mruColors>
      <color rgb="FFFFFFCC"/>
      <color rgb="FF0000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</sheetPr>
  <dimension ref="A1:L33"/>
  <sheetViews>
    <sheetView showGridLines="0" workbookViewId="0">
      <selection activeCell="F10" sqref="F10"/>
    </sheetView>
  </sheetViews>
  <sheetFormatPr defaultColWidth="0" defaultRowHeight="12.75" zeroHeight="1" x14ac:dyDescent="0.2"/>
  <cols>
    <col min="1" max="1" width="9.140625" style="54" customWidth="1"/>
    <col min="2" max="2" width="2.85546875" style="54" customWidth="1"/>
    <col min="3" max="3" width="4" style="54" customWidth="1"/>
    <col min="4" max="4" width="6.140625" style="54" customWidth="1"/>
    <col min="5" max="5" width="10.85546875" style="54" customWidth="1"/>
    <col min="6" max="6" width="7.7109375" style="54" customWidth="1"/>
    <col min="7" max="7" width="19.5703125" style="54" customWidth="1"/>
    <col min="8" max="8" width="3" style="54" customWidth="1"/>
    <col min="9" max="9" width="3.140625" style="54" customWidth="1"/>
    <col min="10" max="10" width="9" style="54" customWidth="1"/>
    <col min="11" max="11" width="2.28515625" style="54" customWidth="1"/>
    <col min="12" max="12" width="29.85546875" style="54" customWidth="1"/>
    <col min="13" max="16384" width="9.140625" style="54" hidden="1"/>
  </cols>
  <sheetData>
    <row r="1" spans="1:12" ht="20.100000000000001" customHeight="1" x14ac:dyDescent="0.3">
      <c r="A1" s="52" t="s">
        <v>223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2" ht="20.100000000000001" customHeight="1" x14ac:dyDescent="0.3">
      <c r="A2" s="52" t="s">
        <v>191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2" ht="21.95" customHeight="1" x14ac:dyDescent="0.25">
      <c r="A3" s="82" t="s">
        <v>192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</row>
    <row r="4" spans="1:12" s="57" customFormat="1" ht="15.75" x14ac:dyDescent="0.25">
      <c r="A4" s="57" t="s">
        <v>174</v>
      </c>
    </row>
    <row r="5" spans="1:12" s="57" customFormat="1" ht="15.75" x14ac:dyDescent="0.25">
      <c r="A5" s="57" t="s">
        <v>175</v>
      </c>
    </row>
    <row r="6" spans="1:12" s="57" customFormat="1" ht="15.75" x14ac:dyDescent="0.25">
      <c r="A6" s="57" t="s">
        <v>224</v>
      </c>
    </row>
    <row r="7" spans="1:12" ht="15.75" customHeight="1" x14ac:dyDescent="0.25">
      <c r="A7" s="82" t="s">
        <v>192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</row>
    <row r="8" spans="1:12" s="57" customFormat="1" ht="15.75" x14ac:dyDescent="0.25">
      <c r="A8" s="53" t="s">
        <v>176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</row>
    <row r="9" spans="1:12" s="57" customFormat="1" ht="15.75" x14ac:dyDescent="0.25">
      <c r="A9" s="53" t="s">
        <v>177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</row>
    <row r="10" spans="1:12" ht="15.75" customHeight="1" x14ac:dyDescent="0.25">
      <c r="A10" s="82" t="s">
        <v>192</v>
      </c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</row>
    <row r="11" spans="1:12" s="57" customFormat="1" ht="15.75" customHeight="1" x14ac:dyDescent="0.25">
      <c r="A11" s="57" t="s">
        <v>141</v>
      </c>
      <c r="B11" s="53" t="s">
        <v>225</v>
      </c>
      <c r="C11" s="53"/>
      <c r="D11" s="53"/>
      <c r="E11" s="53"/>
      <c r="F11" s="53"/>
      <c r="G11" s="53"/>
      <c r="H11" s="53"/>
      <c r="I11" s="53"/>
      <c r="J11" s="53"/>
      <c r="K11" s="53"/>
      <c r="L11" s="53"/>
    </row>
    <row r="12" spans="1:12" s="57" customFormat="1" ht="15.75" x14ac:dyDescent="0.25">
      <c r="B12" s="53" t="s">
        <v>226</v>
      </c>
      <c r="C12" s="53"/>
      <c r="D12" s="53"/>
      <c r="E12" s="53"/>
      <c r="F12" s="53"/>
      <c r="G12" s="53"/>
      <c r="H12" s="53"/>
      <c r="I12" s="53"/>
      <c r="J12" s="53"/>
      <c r="K12" s="53"/>
      <c r="L12" s="53"/>
    </row>
    <row r="13" spans="1:12" ht="15.75" customHeight="1" x14ac:dyDescent="0.25">
      <c r="A13" s="82" t="s">
        <v>192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</row>
    <row r="14" spans="1:12" s="57" customFormat="1" ht="15.75" x14ac:dyDescent="0.25">
      <c r="A14" s="57" t="s">
        <v>142</v>
      </c>
      <c r="B14" s="53" t="s">
        <v>227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</row>
    <row r="15" spans="1:12" s="57" customFormat="1" ht="15.75" x14ac:dyDescent="0.25">
      <c r="B15" s="61"/>
      <c r="C15" s="63" t="s">
        <v>228</v>
      </c>
      <c r="D15" s="53"/>
      <c r="E15" s="53"/>
      <c r="F15" s="53"/>
      <c r="G15" s="53"/>
      <c r="H15" s="53"/>
      <c r="I15" s="53"/>
      <c r="J15" s="53"/>
      <c r="K15" s="53"/>
      <c r="L15" s="53"/>
    </row>
    <row r="16" spans="1:12" s="57" customFormat="1" ht="15.75" customHeight="1" x14ac:dyDescent="0.25">
      <c r="B16" s="61"/>
      <c r="C16" s="63" t="s">
        <v>178</v>
      </c>
      <c r="D16" s="53"/>
      <c r="E16" s="53"/>
      <c r="F16" s="53"/>
      <c r="G16" s="53"/>
      <c r="H16" s="53"/>
      <c r="I16" s="53"/>
      <c r="J16" s="53"/>
      <c r="K16" s="53"/>
      <c r="L16" s="53"/>
    </row>
    <row r="17" spans="1:12" s="57" customFormat="1" ht="15.75" x14ac:dyDescent="0.25">
      <c r="B17" s="53"/>
      <c r="C17" s="63" t="s">
        <v>229</v>
      </c>
      <c r="D17" s="53"/>
      <c r="E17" s="53"/>
      <c r="F17" s="53"/>
      <c r="G17" s="53"/>
      <c r="H17" s="53"/>
      <c r="I17" s="53"/>
      <c r="J17" s="53"/>
      <c r="K17" s="53"/>
      <c r="L17" s="53"/>
    </row>
    <row r="18" spans="1:12" ht="15.75" customHeight="1" x14ac:dyDescent="0.25">
      <c r="A18" s="82" t="s">
        <v>192</v>
      </c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</row>
    <row r="19" spans="1:12" s="57" customFormat="1" ht="15.75" x14ac:dyDescent="0.25">
      <c r="A19" s="55" t="s">
        <v>143</v>
      </c>
      <c r="B19" s="53" t="s">
        <v>230</v>
      </c>
      <c r="C19" s="53"/>
      <c r="D19" s="53"/>
      <c r="E19" s="53"/>
      <c r="F19" s="53"/>
      <c r="G19" s="53"/>
      <c r="H19" s="53"/>
      <c r="I19" s="53"/>
      <c r="J19" s="53"/>
      <c r="K19" s="53"/>
      <c r="L19" s="53"/>
    </row>
    <row r="20" spans="1:12" ht="15.75" customHeight="1" x14ac:dyDescent="0.25">
      <c r="A20" s="82" t="s">
        <v>192</v>
      </c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</row>
    <row r="21" spans="1:12" s="57" customFormat="1" ht="15.75" x14ac:dyDescent="0.25">
      <c r="A21" s="55" t="s">
        <v>150</v>
      </c>
      <c r="B21" s="57" t="s">
        <v>231</v>
      </c>
    </row>
    <row r="22" spans="1:12" ht="15.75" customHeight="1" x14ac:dyDescent="0.25">
      <c r="A22" s="82" t="s">
        <v>192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</row>
    <row r="23" spans="1:12" s="57" customFormat="1" ht="15.75" customHeight="1" x14ac:dyDescent="0.25">
      <c r="A23" s="55" t="s">
        <v>147</v>
      </c>
      <c r="B23" s="57" t="s">
        <v>179</v>
      </c>
    </row>
    <row r="24" spans="1:12" ht="15" customHeight="1" x14ac:dyDescent="0.25">
      <c r="A24" s="55"/>
      <c r="B24" s="57" t="s">
        <v>180</v>
      </c>
      <c r="C24" s="60"/>
      <c r="D24" s="60"/>
      <c r="E24" s="60"/>
      <c r="F24" s="60"/>
      <c r="G24" s="60"/>
      <c r="H24" s="60"/>
      <c r="I24" s="60"/>
      <c r="J24" s="60"/>
      <c r="K24" s="60"/>
      <c r="L24" s="60"/>
    </row>
    <row r="25" spans="1:12" ht="15.75" customHeight="1" x14ac:dyDescent="0.25">
      <c r="A25" s="82" t="s">
        <v>192</v>
      </c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</row>
    <row r="26" spans="1:12" ht="15" customHeight="1" x14ac:dyDescent="0.25">
      <c r="A26" s="64" t="s">
        <v>144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</row>
    <row r="27" spans="1:12" ht="15.75" customHeight="1" x14ac:dyDescent="0.25">
      <c r="A27" s="82" t="s">
        <v>192</v>
      </c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</row>
    <row r="28" spans="1:12" ht="15.75" x14ac:dyDescent="0.25">
      <c r="A28" s="56" t="s">
        <v>232</v>
      </c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</row>
    <row r="29" spans="1:12" ht="15.75" customHeight="1" x14ac:dyDescent="0.25">
      <c r="A29" s="82" t="s">
        <v>193</v>
      </c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</row>
    <row r="30" spans="1:12" hidden="1" x14ac:dyDescent="0.2"/>
    <row r="31" spans="1:12" hidden="1" x14ac:dyDescent="0.2"/>
    <row r="32" spans="1:12" hidden="1" x14ac:dyDescent="0.2"/>
    <row r="33" hidden="1" x14ac:dyDescent="0.2"/>
  </sheetData>
  <sheetProtection algorithmName="SHA-512" hashValue="WbnZGS0M719+86p8AT4CAWOlpdoeZ7PbzMzQYXYzSe94crYAZDCBbsMoDBBBHBTIjFSdaHwR0Kd3FHQ1EdvRFw==" saltValue="MKLqtTqtBj8OluF6lSIdOg==" spinCount="100000" sheet="1" objects="1" scenarios="1"/>
  <phoneticPr fontId="5" type="noConversion"/>
  <printOptions horizontalCentered="1"/>
  <pageMargins left="0.16" right="0.16" top="0.7" bottom="0.15" header="0.17" footer="0.16"/>
  <pageSetup scale="95" orientation="portrait" r:id="rId1"/>
  <headerFooter alignWithMargins="0">
    <oddFooter>&amp;R&amp;9
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</sheetPr>
  <dimension ref="A1:N46"/>
  <sheetViews>
    <sheetView showGridLines="0" tabSelected="1" workbookViewId="0">
      <selection activeCell="C4" sqref="C4"/>
    </sheetView>
  </sheetViews>
  <sheetFormatPr defaultColWidth="0" defaultRowHeight="12.75" zeroHeight="1" x14ac:dyDescent="0.2"/>
  <cols>
    <col min="1" max="1" width="3.28515625" style="15" customWidth="1"/>
    <col min="2" max="2" width="17.42578125" style="15" customWidth="1"/>
    <col min="3" max="3" width="7.42578125" style="15" customWidth="1"/>
    <col min="4" max="4" width="10.85546875" style="15" customWidth="1"/>
    <col min="5" max="5" width="7" style="15" customWidth="1"/>
    <col min="6" max="6" width="12.42578125" style="15" customWidth="1"/>
    <col min="7" max="7" width="11.85546875" style="15" customWidth="1"/>
    <col min="8" max="8" width="7.28515625" style="15" customWidth="1"/>
    <col min="9" max="9" width="4.140625" style="15" customWidth="1"/>
    <col min="10" max="10" width="2" style="15" customWidth="1"/>
    <col min="11" max="11" width="17" style="15" customWidth="1"/>
    <col min="12" max="14" width="0" style="19" hidden="1" customWidth="1"/>
    <col min="15" max="16384" width="9.140625" style="19" hidden="1"/>
  </cols>
  <sheetData>
    <row r="1" spans="1:13" ht="19.5" x14ac:dyDescent="0.3">
      <c r="A1" s="35" t="s">
        <v>233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3" ht="19.5" x14ac:dyDescent="0.3">
      <c r="A2" s="52" t="s">
        <v>191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3" x14ac:dyDescent="0.2">
      <c r="A3" s="68" t="s">
        <v>99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spans="1:13" ht="20.100000000000001" customHeight="1" x14ac:dyDescent="0.25">
      <c r="B4" s="38" t="s">
        <v>50</v>
      </c>
      <c r="C4" s="39">
        <v>0</v>
      </c>
      <c r="D4" s="40"/>
      <c r="E4" s="38" t="s">
        <v>51</v>
      </c>
      <c r="F4" s="65">
        <f>LOOKUP($C$4,'School Numbers'!A3:A189,'School Numbers'!C3:C189)</f>
        <v>0</v>
      </c>
      <c r="G4" s="65"/>
      <c r="H4" s="65"/>
      <c r="I4" s="65"/>
      <c r="J4" s="65"/>
      <c r="K4" s="65"/>
    </row>
    <row r="5" spans="1:13" ht="20.100000000000001" customHeight="1" x14ac:dyDescent="0.2">
      <c r="A5" s="66" t="s">
        <v>99</v>
      </c>
      <c r="B5" s="67"/>
      <c r="C5" s="67"/>
      <c r="D5" s="67"/>
      <c r="E5" s="67"/>
      <c r="F5" s="67"/>
      <c r="G5" s="67"/>
      <c r="H5" s="67"/>
      <c r="I5" s="67"/>
      <c r="J5" s="67"/>
      <c r="K5" s="67"/>
    </row>
    <row r="6" spans="1:13" ht="24.95" customHeight="1" x14ac:dyDescent="0.2">
      <c r="A6" s="59" t="s">
        <v>234</v>
      </c>
      <c r="B6" s="36"/>
      <c r="C6" s="36"/>
      <c r="D6" s="36"/>
      <c r="E6" s="36"/>
      <c r="F6" s="36"/>
      <c r="G6" s="36"/>
      <c r="H6" s="36"/>
      <c r="I6" s="36"/>
      <c r="J6" s="36"/>
      <c r="K6" s="37"/>
      <c r="M6" s="30"/>
    </row>
    <row r="7" spans="1:13" ht="5.0999999999999996" customHeight="1" x14ac:dyDescent="0.2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M7" s="30"/>
    </row>
    <row r="8" spans="1:13" ht="15" customHeight="1" x14ac:dyDescent="0.25">
      <c r="A8" s="45" t="s">
        <v>93</v>
      </c>
      <c r="B8" s="45" t="s">
        <v>235</v>
      </c>
      <c r="C8" s="45"/>
      <c r="D8" s="45"/>
      <c r="E8" s="45"/>
      <c r="F8" s="45"/>
      <c r="G8" s="45"/>
      <c r="H8" s="45"/>
      <c r="I8" s="45"/>
      <c r="J8" s="45"/>
      <c r="K8" s="47">
        <v>0</v>
      </c>
      <c r="M8" s="30"/>
    </row>
    <row r="9" spans="1:13" ht="15" customHeight="1" x14ac:dyDescent="0.2">
      <c r="A9" s="42"/>
      <c r="B9" s="70" t="s">
        <v>236</v>
      </c>
      <c r="C9" s="70"/>
      <c r="D9" s="70"/>
      <c r="E9" s="70"/>
      <c r="F9" s="70"/>
      <c r="G9" s="70"/>
      <c r="H9" s="70"/>
      <c r="I9" s="70"/>
      <c r="J9" s="70"/>
      <c r="K9" s="70"/>
      <c r="M9" s="30"/>
    </row>
    <row r="10" spans="1:13" ht="15" customHeight="1" x14ac:dyDescent="0.2">
      <c r="A10" s="42"/>
      <c r="B10" s="70" t="s">
        <v>181</v>
      </c>
      <c r="C10" s="70"/>
      <c r="D10" s="70"/>
      <c r="E10" s="70"/>
      <c r="F10" s="70"/>
      <c r="G10" s="70"/>
      <c r="H10" s="70"/>
      <c r="I10" s="70"/>
      <c r="J10" s="70"/>
      <c r="K10" s="70"/>
      <c r="M10" s="30"/>
    </row>
    <row r="11" spans="1:13" ht="20.100000000000001" customHeight="1" x14ac:dyDescent="0.25">
      <c r="A11" s="42"/>
      <c r="B11" s="41" t="s">
        <v>237</v>
      </c>
      <c r="C11" s="41"/>
      <c r="D11" s="41"/>
      <c r="E11" s="41"/>
      <c r="F11" s="43">
        <f>LOOKUP(C4,'School Numbers'!A3:A189,'School Numbers'!D3:D189)</f>
        <v>0</v>
      </c>
      <c r="G11" s="71"/>
      <c r="H11" s="71"/>
      <c r="I11" s="71"/>
      <c r="J11" s="71"/>
      <c r="K11" s="71"/>
      <c r="M11" s="30"/>
    </row>
    <row r="12" spans="1:13" ht="5.0999999999999996" customHeight="1" x14ac:dyDescent="0.2">
      <c r="A12" s="71"/>
      <c r="B12" s="71"/>
      <c r="C12" s="71"/>
      <c r="D12" s="71"/>
      <c r="E12" s="71"/>
      <c r="F12" s="71"/>
      <c r="G12" s="71"/>
      <c r="H12" s="71"/>
      <c r="I12" s="71"/>
      <c r="J12" s="71"/>
      <c r="K12" s="71"/>
      <c r="M12" s="30"/>
    </row>
    <row r="13" spans="1:13" ht="15" customHeight="1" x14ac:dyDescent="0.25">
      <c r="A13" s="45" t="s">
        <v>94</v>
      </c>
      <c r="B13" s="45" t="s">
        <v>238</v>
      </c>
      <c r="C13" s="45"/>
      <c r="D13" s="45"/>
      <c r="E13" s="45"/>
      <c r="F13" s="45"/>
      <c r="G13" s="45"/>
      <c r="H13" s="45"/>
      <c r="I13" s="45"/>
      <c r="J13" s="45"/>
      <c r="K13" s="46">
        <v>0</v>
      </c>
      <c r="M13" s="30"/>
    </row>
    <row r="14" spans="1:13" ht="15" customHeight="1" x14ac:dyDescent="0.2">
      <c r="A14" s="42"/>
      <c r="B14" s="70" t="s">
        <v>239</v>
      </c>
      <c r="C14" s="70"/>
      <c r="D14" s="70"/>
      <c r="E14" s="70"/>
      <c r="F14" s="70"/>
      <c r="G14" s="70"/>
      <c r="H14" s="70"/>
      <c r="I14" s="70"/>
      <c r="J14" s="70"/>
      <c r="K14" s="70"/>
      <c r="M14" s="30"/>
    </row>
    <row r="15" spans="1:13" ht="15" customHeight="1" x14ac:dyDescent="0.2">
      <c r="A15" s="42"/>
      <c r="B15" s="70" t="s">
        <v>240</v>
      </c>
      <c r="C15" s="70"/>
      <c r="D15" s="70"/>
      <c r="E15" s="70"/>
      <c r="F15" s="70"/>
      <c r="G15" s="70"/>
      <c r="H15" s="70"/>
      <c r="I15" s="70"/>
      <c r="J15" s="70"/>
      <c r="K15" s="70"/>
      <c r="M15" s="30"/>
    </row>
    <row r="16" spans="1:13" ht="15" customHeight="1" x14ac:dyDescent="0.25">
      <c r="A16" s="40"/>
      <c r="B16" s="41" t="s">
        <v>241</v>
      </c>
      <c r="C16" s="40"/>
      <c r="D16" s="41"/>
      <c r="E16" s="41"/>
      <c r="F16" s="44">
        <f>ROUND(LOOKUP(C4,'School Numbers'!A3:A189,'School Numbers'!G3:G189),8)</f>
        <v>0</v>
      </c>
      <c r="G16" s="71"/>
      <c r="H16" s="71"/>
      <c r="I16" s="71"/>
      <c r="J16" s="71"/>
      <c r="K16" s="71"/>
      <c r="M16" s="30"/>
    </row>
    <row r="17" spans="1:14" ht="15" customHeight="1" x14ac:dyDescent="0.25">
      <c r="A17" s="40"/>
      <c r="B17" s="41" t="s">
        <v>194</v>
      </c>
      <c r="C17" s="40"/>
      <c r="D17" s="41"/>
      <c r="E17" s="41"/>
      <c r="F17" s="44">
        <f>ROUND(LOOKUP(C4,'School Numbers'!A3:A189,'School Numbers'!F3:F189),8)</f>
        <v>0</v>
      </c>
      <c r="G17" s="71"/>
      <c r="H17" s="71"/>
      <c r="I17" s="71"/>
      <c r="J17" s="71"/>
      <c r="K17" s="71"/>
      <c r="M17" s="30"/>
    </row>
    <row r="18" spans="1:14" ht="15" customHeight="1" x14ac:dyDescent="0.25">
      <c r="A18" s="40"/>
      <c r="B18" s="41" t="s">
        <v>182</v>
      </c>
      <c r="C18" s="40"/>
      <c r="D18" s="41"/>
      <c r="E18" s="41"/>
      <c r="F18" s="44">
        <f>ROUND(LOOKUP(C4,'School Numbers'!A3:A189,'School Numbers'!E3:E189),8)</f>
        <v>0</v>
      </c>
      <c r="G18" s="71"/>
      <c r="H18" s="71"/>
      <c r="I18" s="71"/>
      <c r="J18" s="71"/>
      <c r="K18" s="71"/>
      <c r="M18" s="30"/>
    </row>
    <row r="19" spans="1:14" ht="20.100000000000001" customHeight="1" x14ac:dyDescent="0.2">
      <c r="A19" s="71"/>
      <c r="B19" s="71"/>
      <c r="C19" s="71"/>
      <c r="D19" s="71"/>
      <c r="E19" s="71"/>
      <c r="F19" s="71"/>
      <c r="G19" s="71"/>
      <c r="H19" s="71"/>
      <c r="I19" s="71"/>
      <c r="J19" s="71"/>
      <c r="K19" s="71"/>
      <c r="M19" s="30"/>
    </row>
    <row r="20" spans="1:14" ht="24.95" customHeight="1" x14ac:dyDescent="0.2">
      <c r="A20" s="59" t="s">
        <v>242</v>
      </c>
      <c r="B20" s="36"/>
      <c r="C20" s="36"/>
      <c r="D20" s="36"/>
      <c r="E20" s="36"/>
      <c r="F20" s="36"/>
      <c r="G20" s="36"/>
      <c r="H20" s="36"/>
      <c r="I20" s="36"/>
      <c r="J20" s="36"/>
      <c r="K20" s="37"/>
      <c r="N20" s="30"/>
    </row>
    <row r="21" spans="1:14" ht="5.0999999999999996" customHeight="1" x14ac:dyDescent="0.2">
      <c r="A21" s="72"/>
      <c r="B21" s="72"/>
      <c r="C21" s="72"/>
      <c r="D21" s="72"/>
      <c r="E21" s="72"/>
      <c r="F21" s="72"/>
      <c r="G21" s="72"/>
      <c r="H21" s="72"/>
      <c r="I21" s="72"/>
      <c r="J21" s="72"/>
      <c r="K21" s="72"/>
      <c r="N21" s="30"/>
    </row>
    <row r="22" spans="1:14" ht="15" customHeight="1" x14ac:dyDescent="0.25">
      <c r="A22" s="45" t="s">
        <v>95</v>
      </c>
      <c r="B22" s="45" t="s">
        <v>243</v>
      </c>
      <c r="C22" s="45"/>
      <c r="D22" s="45"/>
      <c r="E22" s="45"/>
      <c r="F22" s="45"/>
      <c r="G22" s="45"/>
      <c r="H22" s="45"/>
      <c r="I22" s="45"/>
      <c r="J22" s="38" t="s">
        <v>37</v>
      </c>
      <c r="K22" s="48">
        <f>ROUND(+K8*81.45*0.02,0)</f>
        <v>0</v>
      </c>
      <c r="N22" s="30"/>
    </row>
    <row r="23" spans="1:14" ht="14.1" customHeight="1" x14ac:dyDescent="0.25">
      <c r="A23" s="49"/>
      <c r="B23" s="73"/>
      <c r="C23" s="73"/>
      <c r="D23" s="73"/>
      <c r="E23" s="73"/>
      <c r="F23" s="73"/>
      <c r="G23" s="73"/>
      <c r="H23" s="73"/>
      <c r="I23" s="73"/>
      <c r="J23" s="73"/>
      <c r="K23" s="58" t="s">
        <v>149</v>
      </c>
      <c r="N23" s="30"/>
    </row>
    <row r="24" spans="1:14" ht="5.0999999999999996" customHeight="1" x14ac:dyDescent="0.2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N24" s="30"/>
    </row>
    <row r="25" spans="1:14" ht="15" customHeight="1" x14ac:dyDescent="0.25">
      <c r="A25" s="45" t="s">
        <v>148</v>
      </c>
      <c r="B25" s="45" t="s">
        <v>244</v>
      </c>
      <c r="C25" s="45"/>
      <c r="D25" s="45"/>
      <c r="E25" s="45"/>
      <c r="F25" s="45"/>
      <c r="G25" s="45"/>
      <c r="H25" s="45"/>
      <c r="I25" s="45"/>
      <c r="J25" s="38" t="s">
        <v>37</v>
      </c>
      <c r="K25" s="48">
        <f>ROUND(K22*(K13/0.02),0)</f>
        <v>0</v>
      </c>
      <c r="N25" s="30"/>
    </row>
    <row r="26" spans="1:14" ht="14.1" customHeight="1" x14ac:dyDescent="0.25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58" t="s">
        <v>153</v>
      </c>
      <c r="N26" s="30"/>
    </row>
    <row r="27" spans="1:14" ht="5.0999999999999996" customHeight="1" x14ac:dyDescent="0.2">
      <c r="A27" s="49"/>
      <c r="B27" s="49"/>
      <c r="C27" s="49"/>
      <c r="D27" s="49"/>
      <c r="E27" s="49"/>
      <c r="F27" s="49"/>
      <c r="G27" s="49"/>
      <c r="H27" s="49"/>
      <c r="I27" s="49"/>
      <c r="J27" s="49"/>
      <c r="K27" s="49"/>
      <c r="N27" s="30"/>
    </row>
    <row r="28" spans="1:14" ht="15" customHeight="1" x14ac:dyDescent="0.25">
      <c r="A28" s="45" t="s">
        <v>96</v>
      </c>
      <c r="B28" s="45" t="s">
        <v>245</v>
      </c>
      <c r="C28" s="45"/>
      <c r="D28" s="45"/>
      <c r="E28" s="45"/>
      <c r="F28" s="45"/>
      <c r="G28" s="45"/>
      <c r="H28" s="45"/>
      <c r="I28" s="45"/>
      <c r="J28" s="45"/>
      <c r="K28" s="50">
        <f>ROUND(K22*((0.02-K13)/0.02),0)</f>
        <v>0</v>
      </c>
      <c r="N28" s="30"/>
    </row>
    <row r="29" spans="1:14" ht="15" customHeight="1" x14ac:dyDescent="0.25">
      <c r="A29" s="45"/>
      <c r="B29" s="84" t="s">
        <v>183</v>
      </c>
      <c r="C29" s="77"/>
      <c r="D29" s="77"/>
      <c r="E29" s="77"/>
      <c r="F29" s="77"/>
      <c r="G29" s="77"/>
      <c r="H29" s="19"/>
      <c r="I29" s="78"/>
      <c r="J29" s="78"/>
      <c r="K29" s="62" t="s">
        <v>158</v>
      </c>
      <c r="N29" s="30"/>
    </row>
    <row r="30" spans="1:14" ht="15" customHeight="1" x14ac:dyDescent="0.25">
      <c r="A30" s="45"/>
      <c r="B30" s="84" t="s">
        <v>184</v>
      </c>
      <c r="C30" s="77"/>
      <c r="D30" s="77"/>
      <c r="E30" s="77"/>
      <c r="F30" s="77"/>
      <c r="G30" s="77"/>
      <c r="H30" s="62"/>
      <c r="I30" s="62"/>
      <c r="J30" s="62"/>
      <c r="K30" s="62"/>
      <c r="N30" s="30"/>
    </row>
    <row r="31" spans="1:14" ht="15" customHeight="1" x14ac:dyDescent="0.25">
      <c r="A31" s="45"/>
      <c r="B31" s="84" t="s">
        <v>246</v>
      </c>
      <c r="C31" s="77"/>
      <c r="D31" s="77"/>
      <c r="E31" s="77"/>
      <c r="F31" s="77"/>
      <c r="G31" s="77"/>
      <c r="H31" s="62"/>
      <c r="I31" s="62"/>
      <c r="J31" s="62"/>
      <c r="K31" s="62"/>
      <c r="N31" s="30"/>
    </row>
    <row r="32" spans="1:14" ht="5.0999999999999996" customHeight="1" x14ac:dyDescent="0.2">
      <c r="A32" s="76"/>
      <c r="B32" s="76"/>
      <c r="C32" s="76"/>
      <c r="D32" s="76"/>
      <c r="E32" s="76"/>
      <c r="F32" s="76"/>
      <c r="G32" s="76"/>
      <c r="H32" s="76"/>
      <c r="I32" s="76"/>
      <c r="J32" s="76"/>
      <c r="K32" s="76"/>
      <c r="N32" s="30"/>
    </row>
    <row r="33" spans="1:14" ht="18" customHeight="1" x14ac:dyDescent="0.2">
      <c r="A33" s="74" t="s">
        <v>247</v>
      </c>
      <c r="B33" s="74"/>
      <c r="C33" s="74"/>
      <c r="D33" s="74"/>
      <c r="E33" s="74"/>
      <c r="F33" s="74"/>
      <c r="G33" s="74"/>
      <c r="H33" s="74"/>
      <c r="I33" s="74"/>
      <c r="J33" s="74"/>
      <c r="K33" s="74"/>
      <c r="N33" s="30"/>
    </row>
    <row r="34" spans="1:14" ht="18" customHeight="1" x14ac:dyDescent="0.2">
      <c r="A34" s="74" t="s">
        <v>155</v>
      </c>
      <c r="B34" s="74"/>
      <c r="C34" s="74"/>
      <c r="D34" s="74"/>
      <c r="E34" s="74"/>
      <c r="F34" s="74"/>
      <c r="G34" s="74"/>
      <c r="H34" s="74"/>
      <c r="I34" s="74"/>
      <c r="J34" s="74"/>
      <c r="K34" s="75">
        <f>+K22</f>
        <v>0</v>
      </c>
      <c r="N34" s="30"/>
    </row>
    <row r="35" spans="1:14" ht="18" customHeight="1" x14ac:dyDescent="0.2">
      <c r="A35" s="74" t="s">
        <v>156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N35" s="30"/>
    </row>
    <row r="36" spans="1:14" ht="18" customHeight="1" x14ac:dyDescent="0.2">
      <c r="A36" s="74" t="s">
        <v>157</v>
      </c>
      <c r="B36" s="74"/>
      <c r="C36" s="74"/>
      <c r="D36" s="74"/>
      <c r="E36" s="74"/>
      <c r="F36" s="74"/>
      <c r="G36" s="74"/>
      <c r="H36" s="74"/>
      <c r="I36" s="74"/>
      <c r="J36" s="74"/>
      <c r="K36" s="74"/>
      <c r="N36" s="30"/>
    </row>
    <row r="37" spans="1:14" ht="15" customHeight="1" x14ac:dyDescent="0.2">
      <c r="A37" s="67"/>
      <c r="B37" s="67"/>
      <c r="C37" s="67"/>
      <c r="D37" s="67"/>
      <c r="E37" s="67"/>
      <c r="F37" s="67"/>
      <c r="G37" s="67"/>
      <c r="H37" s="67"/>
      <c r="I37" s="67"/>
      <c r="J37" s="67"/>
      <c r="K37" s="67"/>
      <c r="N37" s="30"/>
    </row>
    <row r="38" spans="1:14" ht="15" customHeight="1" x14ac:dyDescent="0.2">
      <c r="A38" s="69"/>
      <c r="B38" s="69"/>
      <c r="C38" s="69"/>
      <c r="D38" s="69"/>
      <c r="E38" s="69"/>
      <c r="F38" s="69"/>
      <c r="G38" s="69"/>
      <c r="H38" s="69"/>
      <c r="I38" s="69"/>
      <c r="J38" s="69"/>
      <c r="K38" s="69"/>
      <c r="N38" s="30"/>
    </row>
    <row r="39" spans="1:14" ht="15" customHeight="1" x14ac:dyDescent="0.3">
      <c r="A39" s="85" t="s">
        <v>185</v>
      </c>
      <c r="B39" s="79"/>
      <c r="C39" s="79"/>
      <c r="D39" s="79"/>
      <c r="E39" s="79"/>
      <c r="F39" s="79"/>
      <c r="G39" s="79"/>
      <c r="H39" s="79"/>
      <c r="I39" s="79"/>
      <c r="J39" s="79"/>
      <c r="K39" s="79"/>
      <c r="N39" s="30"/>
    </row>
    <row r="40" spans="1:14" ht="15" customHeight="1" x14ac:dyDescent="0.3">
      <c r="A40" s="85" t="s">
        <v>186</v>
      </c>
      <c r="B40" s="79"/>
      <c r="C40" s="79"/>
      <c r="D40" s="79"/>
      <c r="E40" s="79"/>
      <c r="F40" s="79"/>
      <c r="G40" s="79"/>
      <c r="H40" s="79"/>
      <c r="I40" s="79"/>
      <c r="J40" s="79"/>
      <c r="K40" s="79"/>
      <c r="N40" s="30"/>
    </row>
    <row r="41" spans="1:14" ht="15" customHeight="1" x14ac:dyDescent="0.3">
      <c r="A41" s="85" t="s">
        <v>187</v>
      </c>
      <c r="B41" s="79"/>
      <c r="C41" s="79"/>
      <c r="D41" s="79"/>
      <c r="E41" s="79"/>
      <c r="F41" s="79"/>
      <c r="G41" s="79"/>
      <c r="H41" s="79"/>
      <c r="I41" s="79"/>
      <c r="J41" s="79"/>
      <c r="K41" s="79"/>
      <c r="N41" s="30"/>
    </row>
    <row r="42" spans="1:14" ht="15" customHeight="1" x14ac:dyDescent="0.2">
      <c r="A42" s="69"/>
      <c r="B42" s="69"/>
      <c r="C42" s="69"/>
      <c r="D42" s="69"/>
      <c r="E42" s="69"/>
      <c r="F42" s="69"/>
      <c r="G42" s="69"/>
      <c r="H42" s="69"/>
      <c r="I42" s="69"/>
      <c r="J42" s="69"/>
      <c r="K42" s="69"/>
      <c r="N42" s="30"/>
    </row>
    <row r="43" spans="1:14" ht="30" customHeight="1" x14ac:dyDescent="0.25">
      <c r="A43" s="51" t="s">
        <v>248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N43" s="30"/>
    </row>
    <row r="44" spans="1:14" x14ac:dyDescent="0.2">
      <c r="A44" s="83" t="s">
        <v>193</v>
      </c>
      <c r="B44" s="69"/>
      <c r="C44" s="69"/>
      <c r="D44" s="69"/>
      <c r="E44" s="69"/>
      <c r="F44" s="69"/>
      <c r="G44" s="69"/>
      <c r="H44" s="69"/>
      <c r="I44" s="69"/>
      <c r="J44" s="69"/>
      <c r="K44" s="69"/>
      <c r="N44" s="30"/>
    </row>
    <row r="45" spans="1:14" hidden="1" x14ac:dyDescent="0.2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</row>
    <row r="46" spans="1:14" hidden="1" x14ac:dyDescent="0.2"/>
  </sheetData>
  <sheetProtection algorithmName="SHA-512" hashValue="wjLBLap9OrnnoPYgtJxUUd1Ogm1iUCnYr77xsQe7hLPww26ZkjI14rKDY9hhgpKw2OdOi8dhf8Pc7+JiU4/53g==" saltValue="jw4q5LUA4bVR7BjTz4D7Qw==" spinCount="100000" sheet="1" objects="1" scenarios="1"/>
  <phoneticPr fontId="5" type="noConversion"/>
  <printOptions horizontalCentered="1"/>
  <pageMargins left="0.24" right="0.23" top="0.26" bottom="0.35" header="0.25" footer="0.17"/>
  <pageSetup orientation="portrait" r:id="rId1"/>
  <headerFooter alignWithMargins="0">
    <oddFooter>&amp;L&amp;9&amp;A
&amp;F&amp;R&amp;9
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FF00"/>
  </sheetPr>
  <dimension ref="A1:R210"/>
  <sheetViews>
    <sheetView workbookViewId="0">
      <pane xSplit="1" ySplit="2" topLeftCell="C3" activePane="bottomRight" state="frozen"/>
      <selection activeCell="A5" sqref="A5:L5"/>
      <selection pane="topRight" activeCell="A5" sqref="A5:L5"/>
      <selection pane="bottomLeft" activeCell="A5" sqref="A5:L5"/>
      <selection pane="bottomRight" activeCell="A2" sqref="A2"/>
    </sheetView>
  </sheetViews>
  <sheetFormatPr defaultColWidth="9.140625" defaultRowHeight="12.75" zeroHeight="1" x14ac:dyDescent="0.2"/>
  <cols>
    <col min="1" max="1" width="9.140625" style="2" customWidth="1"/>
    <col min="2" max="2" width="6.28515625" style="2" hidden="1" customWidth="1"/>
    <col min="3" max="3" width="46.85546875" customWidth="1"/>
    <col min="4" max="4" width="15.42578125" style="5" hidden="1" customWidth="1"/>
    <col min="5" max="7" width="14" style="5" hidden="1" customWidth="1"/>
    <col min="8" max="8" width="2.28515625" style="5" customWidth="1"/>
    <col min="9" max="18" width="9.140625" customWidth="1"/>
  </cols>
  <sheetData>
    <row r="1" spans="1:8" ht="18" hidden="1" x14ac:dyDescent="0.25">
      <c r="A1" s="26" t="s">
        <v>154</v>
      </c>
      <c r="B1" s="22"/>
      <c r="C1" s="23"/>
      <c r="D1" s="27"/>
      <c r="E1"/>
      <c r="F1"/>
      <c r="G1"/>
      <c r="H1"/>
    </row>
    <row r="2" spans="1:8" ht="54.95" customHeight="1" x14ac:dyDescent="0.2">
      <c r="A2" s="80" t="s">
        <v>32</v>
      </c>
      <c r="B2" s="80"/>
      <c r="C2" s="80"/>
      <c r="D2" s="6" t="s">
        <v>249</v>
      </c>
      <c r="E2" s="6" t="s">
        <v>188</v>
      </c>
      <c r="F2" s="6" t="s">
        <v>218</v>
      </c>
      <c r="G2" s="87" t="s">
        <v>265</v>
      </c>
      <c r="H2" s="6"/>
    </row>
    <row r="3" spans="1:8" hidden="1" x14ac:dyDescent="0.2">
      <c r="A3" s="2">
        <v>0</v>
      </c>
      <c r="B3" s="2">
        <v>0</v>
      </c>
      <c r="D3" s="8">
        <v>0</v>
      </c>
      <c r="E3" s="8"/>
      <c r="F3" s="8"/>
      <c r="G3" s="8"/>
      <c r="H3" s="8"/>
    </row>
    <row r="4" spans="1:8" x14ac:dyDescent="0.2">
      <c r="A4" s="21">
        <v>1</v>
      </c>
      <c r="B4" s="2">
        <v>1</v>
      </c>
      <c r="C4" t="s">
        <v>100</v>
      </c>
      <c r="D4" s="24">
        <v>3882363</v>
      </c>
      <c r="E4" s="12">
        <v>1.4658231229739409E-2</v>
      </c>
      <c r="F4" s="12">
        <v>1.3769466546158318E-2</v>
      </c>
      <c r="G4" s="12">
        <v>1.4214353313572776E-2</v>
      </c>
      <c r="H4" s="12"/>
    </row>
    <row r="5" spans="1:8" x14ac:dyDescent="0.2">
      <c r="A5" s="21">
        <v>2</v>
      </c>
      <c r="B5" s="2">
        <v>2</v>
      </c>
      <c r="C5" s="20" t="s">
        <v>256</v>
      </c>
      <c r="D5" s="24">
        <v>4932521</v>
      </c>
      <c r="E5" s="12">
        <v>1.3776464962233077E-2</v>
      </c>
      <c r="F5" s="12">
        <v>1.260764230791158E-2</v>
      </c>
      <c r="G5" s="12">
        <v>1.2678034548195414E-2</v>
      </c>
      <c r="H5" s="12"/>
    </row>
    <row r="6" spans="1:8" x14ac:dyDescent="0.2">
      <c r="A6" s="14">
        <v>2.1</v>
      </c>
      <c r="B6" s="2">
        <v>116</v>
      </c>
      <c r="C6" t="s">
        <v>159</v>
      </c>
      <c r="D6" s="32" t="s">
        <v>97</v>
      </c>
      <c r="E6" s="7">
        <v>0</v>
      </c>
      <c r="F6" s="7">
        <v>0</v>
      </c>
      <c r="G6" s="7" t="s">
        <v>264</v>
      </c>
      <c r="H6" s="12"/>
    </row>
    <row r="7" spans="1:8" x14ac:dyDescent="0.2">
      <c r="A7" s="14">
        <v>2.2999999999999998</v>
      </c>
      <c r="B7" s="2">
        <v>117</v>
      </c>
      <c r="C7" t="s">
        <v>160</v>
      </c>
      <c r="D7" s="32" t="s">
        <v>97</v>
      </c>
      <c r="E7" s="7">
        <v>0</v>
      </c>
      <c r="F7" s="7">
        <v>0</v>
      </c>
      <c r="G7" s="7" t="s">
        <v>264</v>
      </c>
      <c r="H7" s="12"/>
    </row>
    <row r="8" spans="1:8" x14ac:dyDescent="0.2">
      <c r="A8" s="21">
        <v>3</v>
      </c>
      <c r="B8" s="2">
        <v>3</v>
      </c>
      <c r="C8" t="s">
        <v>101</v>
      </c>
      <c r="D8" s="24">
        <v>742077</v>
      </c>
      <c r="E8" s="12">
        <v>1.4272299975520404E-2</v>
      </c>
      <c r="F8" s="12">
        <v>1.3087689767666407E-2</v>
      </c>
      <c r="G8" s="12">
        <v>1.3169678945356233E-2</v>
      </c>
      <c r="H8" s="12"/>
    </row>
    <row r="9" spans="1:8" x14ac:dyDescent="0.2">
      <c r="A9" s="21">
        <v>11</v>
      </c>
      <c r="B9" s="2">
        <v>4</v>
      </c>
      <c r="C9" t="s">
        <v>102</v>
      </c>
      <c r="D9" s="24">
        <v>46038</v>
      </c>
      <c r="E9" s="12">
        <v>1.6239021066484966E-2</v>
      </c>
      <c r="F9" s="12">
        <v>1.5985940564750872E-2</v>
      </c>
      <c r="G9" s="12">
        <v>1.5817131336513062E-2</v>
      </c>
      <c r="H9" s="7"/>
    </row>
    <row r="10" spans="1:8" x14ac:dyDescent="0.2">
      <c r="A10" s="21">
        <v>13</v>
      </c>
      <c r="B10" s="2">
        <v>5</v>
      </c>
      <c r="C10" t="s">
        <v>103</v>
      </c>
      <c r="D10" s="24">
        <v>57320</v>
      </c>
      <c r="E10" s="12">
        <v>1.4361770714590785E-2</v>
      </c>
      <c r="F10" s="12">
        <v>1.4019706497335241E-2</v>
      </c>
      <c r="G10" s="12">
        <v>1.3908969365011436E-2</v>
      </c>
      <c r="H10" s="12"/>
    </row>
    <row r="11" spans="1:8" x14ac:dyDescent="0.2">
      <c r="A11" s="21">
        <v>21</v>
      </c>
      <c r="B11" s="2">
        <v>6</v>
      </c>
      <c r="C11" t="s">
        <v>104</v>
      </c>
      <c r="D11" s="24">
        <v>301972</v>
      </c>
      <c r="E11" s="12">
        <v>1.487903191214663E-2</v>
      </c>
      <c r="F11" s="12">
        <v>1.4722865889246374E-2</v>
      </c>
      <c r="G11" s="12">
        <v>1.4752667944644939E-2</v>
      </c>
      <c r="H11" s="7"/>
    </row>
    <row r="12" spans="1:8" x14ac:dyDescent="0.2">
      <c r="A12" s="21">
        <v>25</v>
      </c>
      <c r="B12" s="2">
        <v>7</v>
      </c>
      <c r="C12" t="s">
        <v>105</v>
      </c>
      <c r="D12" s="24">
        <v>1532673</v>
      </c>
      <c r="E12" s="12">
        <v>1.3593985458478767E-2</v>
      </c>
      <c r="F12" s="12">
        <v>1.2548751356931162E-2</v>
      </c>
      <c r="G12" s="12">
        <v>1.2614720715341131E-2</v>
      </c>
      <c r="H12" s="12"/>
    </row>
    <row r="13" spans="1:8" x14ac:dyDescent="0.2">
      <c r="A13" s="21">
        <v>33</v>
      </c>
      <c r="B13" s="2">
        <v>8</v>
      </c>
      <c r="C13" t="s">
        <v>106</v>
      </c>
      <c r="D13" s="24">
        <v>270176</v>
      </c>
      <c r="E13" s="12">
        <v>1.5722557221755046E-2</v>
      </c>
      <c r="F13" s="12">
        <v>1.5547103756799048E-2</v>
      </c>
      <c r="G13" s="12">
        <v>1.5403369151863586E-2</v>
      </c>
      <c r="H13" s="12"/>
    </row>
    <row r="14" spans="1:8" x14ac:dyDescent="0.2">
      <c r="A14" s="21">
        <v>41</v>
      </c>
      <c r="B14" s="2">
        <v>9</v>
      </c>
      <c r="C14" t="s">
        <v>107</v>
      </c>
      <c r="D14" s="24">
        <v>154778</v>
      </c>
      <c r="E14" s="12">
        <v>1.3708697651116061E-2</v>
      </c>
      <c r="F14" s="12">
        <v>1.4005683341545918E-2</v>
      </c>
      <c r="G14" s="12">
        <v>1.3737253967503547E-2</v>
      </c>
      <c r="H14" s="12"/>
    </row>
    <row r="15" spans="1:8" x14ac:dyDescent="0.2">
      <c r="A15" s="21">
        <v>44</v>
      </c>
      <c r="B15" s="2">
        <v>10</v>
      </c>
      <c r="C15" t="s">
        <v>108</v>
      </c>
      <c r="D15" s="24">
        <v>124959</v>
      </c>
      <c r="E15" s="12">
        <v>1.7187569461564266E-2</v>
      </c>
      <c r="F15" s="12">
        <v>1.6996512271711412E-2</v>
      </c>
      <c r="G15" s="12">
        <v>1.6680633186908395E-2</v>
      </c>
      <c r="H15" s="12"/>
    </row>
    <row r="16" spans="1:8" x14ac:dyDescent="0.2">
      <c r="A16" s="21">
        <v>52</v>
      </c>
      <c r="B16" s="2">
        <v>11</v>
      </c>
      <c r="C16" t="s">
        <v>109</v>
      </c>
      <c r="D16" s="24">
        <v>339049</v>
      </c>
      <c r="E16" s="12">
        <v>1.2687384976452208E-2</v>
      </c>
      <c r="F16" s="12">
        <v>1.2477503156646469E-2</v>
      </c>
      <c r="G16" s="12">
        <v>1.2430392002821889E-2</v>
      </c>
      <c r="H16" s="12"/>
    </row>
    <row r="17" spans="1:8" x14ac:dyDescent="0.2">
      <c r="A17" s="21">
        <v>55</v>
      </c>
      <c r="B17" s="2">
        <v>12</v>
      </c>
      <c r="C17" t="s">
        <v>110</v>
      </c>
      <c r="D17" s="24">
        <v>721121</v>
      </c>
      <c r="E17" s="12">
        <v>1.2689135369110227E-2</v>
      </c>
      <c r="F17" s="12">
        <v>1.2550043645229811E-2</v>
      </c>
      <c r="G17" s="12">
        <v>1.2515181456876745E-2</v>
      </c>
      <c r="H17" s="12"/>
    </row>
    <row r="18" spans="1:8" x14ac:dyDescent="0.2">
      <c r="A18" s="21">
        <v>58</v>
      </c>
      <c r="B18" s="2">
        <v>13</v>
      </c>
      <c r="C18" t="s">
        <v>111</v>
      </c>
      <c r="D18" s="24">
        <v>276720</v>
      </c>
      <c r="E18" s="12">
        <v>1.333599676291995E-2</v>
      </c>
      <c r="F18" s="12">
        <v>1.30246697656721E-2</v>
      </c>
      <c r="G18" s="12">
        <v>1.2850969641566356E-2</v>
      </c>
      <c r="H18" s="12"/>
    </row>
    <row r="19" spans="1:8" x14ac:dyDescent="0.2">
      <c r="A19" s="21">
        <v>59</v>
      </c>
      <c r="B19" s="2">
        <v>14</v>
      </c>
      <c r="C19" t="s">
        <v>112</v>
      </c>
      <c r="D19" s="24">
        <v>166919</v>
      </c>
      <c r="E19" s="12">
        <v>1.29682845559868E-2</v>
      </c>
      <c r="F19" s="12">
        <v>1.2599855261496167E-2</v>
      </c>
      <c r="G19" s="12">
        <v>1.2673555831086827E-2</v>
      </c>
      <c r="H19" s="12"/>
    </row>
    <row r="20" spans="1:8" x14ac:dyDescent="0.2">
      <c r="A20" s="21">
        <v>60</v>
      </c>
      <c r="B20" s="2">
        <v>15</v>
      </c>
      <c r="C20" t="s">
        <v>113</v>
      </c>
      <c r="D20" s="24">
        <v>365197</v>
      </c>
      <c r="E20" s="12">
        <v>1.3127461711018265E-2</v>
      </c>
      <c r="F20" s="12">
        <v>1.2896795513482199E-2</v>
      </c>
      <c r="G20" s="12">
        <v>1.2958116133724136E-2</v>
      </c>
      <c r="H20" s="12"/>
    </row>
    <row r="21" spans="1:8" x14ac:dyDescent="0.2">
      <c r="A21" s="21">
        <v>61</v>
      </c>
      <c r="B21" s="2">
        <v>16</v>
      </c>
      <c r="C21" t="s">
        <v>34</v>
      </c>
      <c r="D21" s="24">
        <v>710947</v>
      </c>
      <c r="E21" s="12">
        <v>1.64075504096396E-2</v>
      </c>
      <c r="F21" s="12">
        <v>1.5678721986823168E-2</v>
      </c>
      <c r="G21" s="12">
        <v>1.5893913224068822E-2</v>
      </c>
      <c r="H21" s="12"/>
    </row>
    <row r="22" spans="1:8" x14ac:dyDescent="0.2">
      <c r="A22" s="21">
        <v>71</v>
      </c>
      <c r="B22" s="2">
        <v>17</v>
      </c>
      <c r="C22" t="s">
        <v>114</v>
      </c>
      <c r="D22" s="24">
        <v>67807</v>
      </c>
      <c r="E22" s="12">
        <v>1.682871979836607E-2</v>
      </c>
      <c r="F22" s="12">
        <v>1.6553682136856134E-2</v>
      </c>
      <c r="G22" s="12">
        <v>1.6464054985804506E-2</v>
      </c>
      <c r="H22" s="12"/>
    </row>
    <row r="23" spans="1:8" x14ac:dyDescent="0.2">
      <c r="A23" s="21">
        <v>72</v>
      </c>
      <c r="B23" s="2">
        <v>18</v>
      </c>
      <c r="C23" t="s">
        <v>115</v>
      </c>
      <c r="D23" s="24">
        <v>75397</v>
      </c>
      <c r="E23" s="12">
        <v>1.55076805633401E-2</v>
      </c>
      <c r="F23" s="12">
        <v>1.5806813322594732E-2</v>
      </c>
      <c r="G23" s="12">
        <v>1.5862992311131939E-2</v>
      </c>
      <c r="H23" s="12"/>
    </row>
    <row r="24" spans="1:8" x14ac:dyDescent="0.2">
      <c r="A24" s="21">
        <v>73</v>
      </c>
      <c r="B24" s="2">
        <v>19</v>
      </c>
      <c r="C24" t="s">
        <v>116</v>
      </c>
      <c r="D24" s="24">
        <v>79186</v>
      </c>
      <c r="E24" s="12">
        <v>1.3779090500333348E-2</v>
      </c>
      <c r="F24" s="12">
        <v>1.4203451323317363E-2</v>
      </c>
      <c r="G24" s="12">
        <v>1.4431834038792501E-2</v>
      </c>
      <c r="H24" s="12"/>
    </row>
    <row r="25" spans="1:8" x14ac:dyDescent="0.2">
      <c r="A25" s="21">
        <v>83</v>
      </c>
      <c r="B25" s="2">
        <v>20</v>
      </c>
      <c r="C25" t="s">
        <v>117</v>
      </c>
      <c r="D25" s="24">
        <v>232640</v>
      </c>
      <c r="E25" s="12">
        <v>1.6596328749124999E-2</v>
      </c>
      <c r="F25" s="12">
        <v>1.6242792052237515E-2</v>
      </c>
      <c r="G25" s="12">
        <v>1.6000240229742384E-2</v>
      </c>
      <c r="H25" s="12"/>
    </row>
    <row r="26" spans="1:8" x14ac:dyDescent="0.2">
      <c r="A26" s="21">
        <v>84</v>
      </c>
      <c r="B26" s="2">
        <v>21</v>
      </c>
      <c r="C26" t="s">
        <v>118</v>
      </c>
      <c r="D26" s="24">
        <v>505849</v>
      </c>
      <c r="E26" s="12">
        <v>1.4610619672860153E-2</v>
      </c>
      <c r="F26" s="12">
        <v>1.3310396896455049E-2</v>
      </c>
      <c r="G26" s="12">
        <v>1.3310639606648328E-2</v>
      </c>
      <c r="H26" s="12"/>
    </row>
    <row r="27" spans="1:8" x14ac:dyDescent="0.2">
      <c r="A27" s="21">
        <v>91</v>
      </c>
      <c r="B27" s="2">
        <v>22</v>
      </c>
      <c r="C27" t="s">
        <v>119</v>
      </c>
      <c r="D27" s="24">
        <v>1440227</v>
      </c>
      <c r="E27" s="12">
        <v>1.4447384918322806E-2</v>
      </c>
      <c r="F27" s="12">
        <v>1.3532712585064241E-2</v>
      </c>
      <c r="G27" s="12">
        <v>1.3615777043672323E-2</v>
      </c>
      <c r="H27" s="12"/>
    </row>
    <row r="28" spans="1:8" x14ac:dyDescent="0.2">
      <c r="A28" s="21">
        <v>92</v>
      </c>
      <c r="B28" s="2">
        <v>23</v>
      </c>
      <c r="C28" t="s">
        <v>33</v>
      </c>
      <c r="D28" s="24">
        <v>23725</v>
      </c>
      <c r="E28" s="12">
        <v>1.8520483067437865E-2</v>
      </c>
      <c r="F28" s="12">
        <v>1.819860370595958E-2</v>
      </c>
      <c r="G28" s="12">
        <v>1.7903633873093627E-2</v>
      </c>
      <c r="H28" s="12"/>
    </row>
    <row r="29" spans="1:8" x14ac:dyDescent="0.2">
      <c r="A29" s="21">
        <v>93</v>
      </c>
      <c r="B29" s="2">
        <v>24</v>
      </c>
      <c r="C29" t="s">
        <v>120</v>
      </c>
      <c r="D29" s="24">
        <v>1803200</v>
      </c>
      <c r="E29" s="12">
        <v>1.3751811703277892E-2</v>
      </c>
      <c r="F29" s="12">
        <v>1.3461264661282817E-2</v>
      </c>
      <c r="G29" s="12">
        <v>1.3320620104875964E-2</v>
      </c>
      <c r="H29" s="12"/>
    </row>
    <row r="30" spans="1:8" x14ac:dyDescent="0.2">
      <c r="A30" s="21">
        <v>101</v>
      </c>
      <c r="B30" s="2">
        <v>25</v>
      </c>
      <c r="C30" t="s">
        <v>121</v>
      </c>
      <c r="D30" s="24">
        <v>262571</v>
      </c>
      <c r="E30" s="12">
        <v>1.4920692534528933E-2</v>
      </c>
      <c r="F30" s="12">
        <v>1.4828436827727219E-2</v>
      </c>
      <c r="G30" s="12">
        <v>1.4654167263619023E-2</v>
      </c>
      <c r="H30" s="12"/>
    </row>
    <row r="31" spans="1:8" x14ac:dyDescent="0.2">
      <c r="A31" s="21">
        <v>111</v>
      </c>
      <c r="B31" s="2">
        <v>26</v>
      </c>
      <c r="C31" t="s">
        <v>122</v>
      </c>
      <c r="D31" s="24">
        <v>93210</v>
      </c>
      <c r="E31" s="12">
        <v>1.3739195321833189E-2</v>
      </c>
      <c r="F31" s="12">
        <v>1.3304068329737996E-2</v>
      </c>
      <c r="G31" s="12">
        <v>1.3599527394459004E-2</v>
      </c>
      <c r="H31" s="12"/>
    </row>
    <row r="32" spans="1:8" x14ac:dyDescent="0.2">
      <c r="A32" s="21">
        <v>121</v>
      </c>
      <c r="B32" s="2">
        <v>27</v>
      </c>
      <c r="C32" t="s">
        <v>123</v>
      </c>
      <c r="D32" s="24">
        <v>61302</v>
      </c>
      <c r="E32" s="12">
        <v>1.4997452457897461E-2</v>
      </c>
      <c r="F32" s="12">
        <v>1.5224568239680452E-2</v>
      </c>
      <c r="G32" s="12">
        <v>1.4887299300948039E-2</v>
      </c>
      <c r="H32" s="12"/>
    </row>
    <row r="33" spans="1:8" x14ac:dyDescent="0.2">
      <c r="A33" s="21">
        <v>131</v>
      </c>
      <c r="B33" s="2">
        <v>28</v>
      </c>
      <c r="C33" t="s">
        <v>124</v>
      </c>
      <c r="D33" s="24">
        <v>2267977</v>
      </c>
      <c r="E33" s="12">
        <v>1.3442913310889175E-2</v>
      </c>
      <c r="F33" s="12">
        <v>1.3651511294302313E-2</v>
      </c>
      <c r="G33" s="12">
        <v>1.3731375211341237E-2</v>
      </c>
      <c r="H33" s="12"/>
    </row>
    <row r="34" spans="1:8" x14ac:dyDescent="0.2">
      <c r="A34" s="21">
        <v>132</v>
      </c>
      <c r="B34" s="2">
        <v>29</v>
      </c>
      <c r="C34" t="s">
        <v>125</v>
      </c>
      <c r="D34" s="24">
        <v>851072</v>
      </c>
      <c r="E34" s="12">
        <v>1.2795562074930329E-2</v>
      </c>
      <c r="F34" s="12">
        <v>1.284628374796274E-2</v>
      </c>
      <c r="G34" s="12">
        <v>1.2955920510692658E-2</v>
      </c>
      <c r="H34" s="12"/>
    </row>
    <row r="35" spans="1:8" x14ac:dyDescent="0.2">
      <c r="A35" s="21">
        <v>133</v>
      </c>
      <c r="B35" s="2">
        <v>30</v>
      </c>
      <c r="C35" t="s">
        <v>126</v>
      </c>
      <c r="D35" s="24">
        <v>107586</v>
      </c>
      <c r="E35" s="12">
        <v>1.3320032839189486E-2</v>
      </c>
      <c r="F35" s="12">
        <v>1.3548706481249175E-2</v>
      </c>
      <c r="G35" s="12">
        <v>1.371523973853345E-2</v>
      </c>
      <c r="H35" s="12"/>
    </row>
    <row r="36" spans="1:8" x14ac:dyDescent="0.2">
      <c r="A36" s="21">
        <v>134</v>
      </c>
      <c r="B36" s="2">
        <v>31</v>
      </c>
      <c r="C36" t="s">
        <v>127</v>
      </c>
      <c r="D36" s="24">
        <v>607332</v>
      </c>
      <c r="E36" s="12">
        <v>1.2618889154227497E-2</v>
      </c>
      <c r="F36" s="12">
        <v>1.295207969257846E-2</v>
      </c>
      <c r="G36" s="12">
        <v>1.3231557862260665E-2</v>
      </c>
      <c r="H36" s="12"/>
    </row>
    <row r="37" spans="1:8" x14ac:dyDescent="0.2">
      <c r="A37" s="21">
        <v>135</v>
      </c>
      <c r="B37" s="2">
        <v>32</v>
      </c>
      <c r="C37" t="s">
        <v>128</v>
      </c>
      <c r="D37" s="24">
        <v>82845</v>
      </c>
      <c r="E37" s="12">
        <v>1.1925515945338472E-2</v>
      </c>
      <c r="F37" s="12">
        <v>1.2180994335127765E-2</v>
      </c>
      <c r="G37" s="12">
        <v>1.2178030373199856E-2</v>
      </c>
      <c r="H37" s="12"/>
    </row>
    <row r="38" spans="1:8" x14ac:dyDescent="0.2">
      <c r="A38" s="21">
        <v>136</v>
      </c>
      <c r="B38" s="2">
        <v>33</v>
      </c>
      <c r="C38" t="s">
        <v>129</v>
      </c>
      <c r="D38" s="24">
        <v>161938</v>
      </c>
      <c r="E38" s="12">
        <v>1.2804391255397143E-2</v>
      </c>
      <c r="F38" s="12">
        <v>1.2720084003987915E-2</v>
      </c>
      <c r="G38" s="12">
        <v>1.2568679704469725E-2</v>
      </c>
      <c r="H38" s="12"/>
    </row>
    <row r="39" spans="1:8" x14ac:dyDescent="0.2">
      <c r="A39" s="21">
        <v>137</v>
      </c>
      <c r="B39" s="2">
        <v>34</v>
      </c>
      <c r="C39" t="s">
        <v>130</v>
      </c>
      <c r="D39" s="24">
        <v>232503</v>
      </c>
      <c r="E39" s="12">
        <v>1.2900032158335356E-2</v>
      </c>
      <c r="F39" s="12">
        <v>1.3210616610319765E-2</v>
      </c>
      <c r="G39" s="12">
        <v>1.3309927054808934E-2</v>
      </c>
      <c r="H39" s="12"/>
    </row>
    <row r="40" spans="1:8" x14ac:dyDescent="0.2">
      <c r="A40" s="21">
        <v>139</v>
      </c>
      <c r="B40" s="2">
        <v>35</v>
      </c>
      <c r="C40" t="s">
        <v>131</v>
      </c>
      <c r="D40" s="24">
        <v>1366580</v>
      </c>
      <c r="E40" s="12">
        <v>1.2788631646078043E-2</v>
      </c>
      <c r="F40" s="12">
        <v>1.2966974397453592E-2</v>
      </c>
      <c r="G40" s="12">
        <v>1.2981706309705254E-2</v>
      </c>
      <c r="H40" s="12"/>
    </row>
    <row r="41" spans="1:8" x14ac:dyDescent="0.2">
      <c r="A41" s="21">
        <v>148</v>
      </c>
      <c r="B41" s="2">
        <v>36</v>
      </c>
      <c r="C41" t="s">
        <v>132</v>
      </c>
      <c r="D41" s="24">
        <v>130426</v>
      </c>
      <c r="E41" s="12">
        <v>1.2962648731426647E-2</v>
      </c>
      <c r="F41" s="12">
        <v>1.2795461895910245E-2</v>
      </c>
      <c r="G41" s="12">
        <v>1.2818644630364603E-2</v>
      </c>
      <c r="H41" s="12"/>
    </row>
    <row r="42" spans="1:8" x14ac:dyDescent="0.2">
      <c r="A42" s="21">
        <v>149</v>
      </c>
      <c r="B42" s="2">
        <v>37</v>
      </c>
      <c r="C42" t="s">
        <v>133</v>
      </c>
      <c r="D42" s="24">
        <v>54400</v>
      </c>
      <c r="E42" s="12">
        <v>1.4473422886650055E-2</v>
      </c>
      <c r="F42" s="12">
        <v>1.4280458960748204E-2</v>
      </c>
      <c r="G42" s="12">
        <v>1.416761455963601E-2</v>
      </c>
      <c r="H42" s="12"/>
    </row>
    <row r="43" spans="1:8" x14ac:dyDescent="0.2">
      <c r="A43" s="21">
        <v>150</v>
      </c>
      <c r="B43" s="2">
        <v>38</v>
      </c>
      <c r="C43" t="s">
        <v>134</v>
      </c>
      <c r="D43" s="24">
        <v>164358</v>
      </c>
      <c r="E43" s="12">
        <v>1.5760527164408733E-2</v>
      </c>
      <c r="F43" s="12">
        <v>1.4892926765518592E-2</v>
      </c>
      <c r="G43" s="12">
        <v>1.4740539655047872E-2</v>
      </c>
      <c r="H43" s="12"/>
    </row>
    <row r="44" spans="1:8" x14ac:dyDescent="0.2">
      <c r="A44" s="21">
        <v>151</v>
      </c>
      <c r="B44" s="2">
        <v>39</v>
      </c>
      <c r="C44" t="s">
        <v>135</v>
      </c>
      <c r="D44" s="24">
        <v>1050646</v>
      </c>
      <c r="E44" s="12">
        <v>1.4060093669077777E-2</v>
      </c>
      <c r="F44" s="12">
        <v>1.4002870420006497E-2</v>
      </c>
      <c r="G44" s="12">
        <v>1.3691398166595554E-2</v>
      </c>
      <c r="H44" s="12"/>
    </row>
    <row r="45" spans="1:8" x14ac:dyDescent="0.2">
      <c r="A45" s="21">
        <v>161</v>
      </c>
      <c r="B45" s="2">
        <v>40</v>
      </c>
      <c r="C45" t="s">
        <v>136</v>
      </c>
      <c r="D45" s="24">
        <v>74870</v>
      </c>
      <c r="E45" s="12">
        <v>1.4690491987585768E-2</v>
      </c>
      <c r="F45" s="12">
        <v>1.4523392458252175E-2</v>
      </c>
      <c r="G45" s="12">
        <v>1.4273645075352212E-2</v>
      </c>
      <c r="H45" s="12"/>
    </row>
    <row r="46" spans="1:8" x14ac:dyDescent="0.2">
      <c r="A46" s="21">
        <v>171</v>
      </c>
      <c r="B46" s="2">
        <v>41</v>
      </c>
      <c r="C46" t="s">
        <v>137</v>
      </c>
      <c r="D46" s="24">
        <v>193580</v>
      </c>
      <c r="E46" s="12">
        <v>1.2659342170347086E-2</v>
      </c>
      <c r="F46" s="12">
        <v>1.2241002477882571E-2</v>
      </c>
      <c r="G46" s="12">
        <v>1.1923315467640796E-2</v>
      </c>
      <c r="H46" s="12"/>
    </row>
    <row r="47" spans="1:8" x14ac:dyDescent="0.2">
      <c r="A47" s="21">
        <v>181</v>
      </c>
      <c r="B47" s="2">
        <v>42</v>
      </c>
      <c r="C47" t="s">
        <v>71</v>
      </c>
      <c r="D47" s="24">
        <v>119192</v>
      </c>
      <c r="E47" s="12">
        <v>1.7142230867387406E-2</v>
      </c>
      <c r="F47" s="12">
        <v>1.6946519783094437E-2</v>
      </c>
      <c r="G47" s="12">
        <v>1.6756680031330254E-2</v>
      </c>
      <c r="H47" s="12"/>
    </row>
    <row r="48" spans="1:8" x14ac:dyDescent="0.2">
      <c r="A48" s="21">
        <v>182</v>
      </c>
      <c r="B48" s="2">
        <v>43</v>
      </c>
      <c r="C48" t="s">
        <v>72</v>
      </c>
      <c r="D48" s="24">
        <v>68123</v>
      </c>
      <c r="E48" s="12">
        <v>1.4626655668718002E-2</v>
      </c>
      <c r="F48" s="12">
        <v>1.4317439045182061E-2</v>
      </c>
      <c r="G48" s="12">
        <v>1.3933739897033819E-2</v>
      </c>
      <c r="H48" s="12"/>
    </row>
    <row r="49" spans="1:8" x14ac:dyDescent="0.2">
      <c r="A49" s="21">
        <v>191</v>
      </c>
      <c r="B49" s="2">
        <v>44</v>
      </c>
      <c r="C49" t="s">
        <v>88</v>
      </c>
      <c r="D49" s="24">
        <v>1500</v>
      </c>
      <c r="E49" s="12">
        <v>1.4602005320237364E-2</v>
      </c>
      <c r="F49" s="12">
        <v>1.4602005320237364E-2</v>
      </c>
      <c r="G49" s="12">
        <v>1.4757519950890117E-2</v>
      </c>
      <c r="H49" s="12"/>
    </row>
    <row r="50" spans="1:8" x14ac:dyDescent="0.2">
      <c r="A50" s="21">
        <v>192</v>
      </c>
      <c r="B50" s="2">
        <v>45</v>
      </c>
      <c r="C50" t="s">
        <v>89</v>
      </c>
      <c r="D50" s="24">
        <v>115422</v>
      </c>
      <c r="E50" s="12">
        <v>1.5083093273334821E-2</v>
      </c>
      <c r="F50" s="12">
        <v>1.5174678086296509E-2</v>
      </c>
      <c r="G50" s="12">
        <v>1.5009697778626849E-2</v>
      </c>
      <c r="H50" s="12"/>
    </row>
    <row r="51" spans="1:8" x14ac:dyDescent="0.2">
      <c r="A51" s="21">
        <v>193</v>
      </c>
      <c r="B51" s="2">
        <v>46</v>
      </c>
      <c r="C51" t="s">
        <v>90</v>
      </c>
      <c r="D51" s="24">
        <v>516129</v>
      </c>
      <c r="E51" s="12">
        <v>1.3391134984242022E-2</v>
      </c>
      <c r="F51" s="12">
        <v>1.3101520938786247E-2</v>
      </c>
      <c r="G51" s="12">
        <v>1.3135013881373659E-2</v>
      </c>
      <c r="H51" s="12"/>
    </row>
    <row r="52" spans="1:8" x14ac:dyDescent="0.2">
      <c r="A52" s="21">
        <v>201</v>
      </c>
      <c r="B52" s="2">
        <v>47</v>
      </c>
      <c r="C52" t="s">
        <v>91</v>
      </c>
      <c r="D52" s="24">
        <v>371285</v>
      </c>
      <c r="E52" s="12">
        <v>1.3659393312080062E-2</v>
      </c>
      <c r="F52" s="12">
        <v>1.3573486292973143E-2</v>
      </c>
      <c r="G52" s="12">
        <v>1.3274092666343553E-2</v>
      </c>
      <c r="H52" s="12"/>
    </row>
    <row r="53" spans="1:8" x14ac:dyDescent="0.2">
      <c r="A53" s="14">
        <v>201.1</v>
      </c>
      <c r="B53" s="14">
        <v>118</v>
      </c>
      <c r="C53" s="16" t="s">
        <v>189</v>
      </c>
      <c r="D53" s="32" t="s">
        <v>97</v>
      </c>
      <c r="E53" s="7">
        <v>0</v>
      </c>
      <c r="F53" s="7">
        <v>0</v>
      </c>
      <c r="G53" s="7" t="s">
        <v>264</v>
      </c>
      <c r="H53" s="12"/>
    </row>
    <row r="54" spans="1:8" x14ac:dyDescent="0.2">
      <c r="A54" s="21">
        <v>202</v>
      </c>
      <c r="B54" s="2">
        <v>48</v>
      </c>
      <c r="C54" t="s">
        <v>92</v>
      </c>
      <c r="D54" s="24">
        <v>169702</v>
      </c>
      <c r="E54" s="12">
        <v>1.3434198544465542E-2</v>
      </c>
      <c r="F54" s="12">
        <v>1.3167094916672563E-2</v>
      </c>
      <c r="G54" s="12">
        <v>1.2968459209325732E-2</v>
      </c>
      <c r="H54" s="12"/>
    </row>
    <row r="55" spans="1:8" x14ac:dyDescent="0.2">
      <c r="A55" s="21">
        <v>215</v>
      </c>
      <c r="B55" s="2">
        <v>49</v>
      </c>
      <c r="C55" t="s">
        <v>73</v>
      </c>
      <c r="D55" s="24">
        <v>459543</v>
      </c>
      <c r="E55" s="12">
        <v>1.5867206475742562E-2</v>
      </c>
      <c r="F55" s="12">
        <v>1.5580376019873162E-2</v>
      </c>
      <c r="G55" s="12">
        <v>1.5678212563222056E-2</v>
      </c>
      <c r="H55" s="12"/>
    </row>
    <row r="56" spans="1:8" x14ac:dyDescent="0.2">
      <c r="A56" s="21">
        <v>221</v>
      </c>
      <c r="B56" s="2">
        <v>50</v>
      </c>
      <c r="C56" t="s">
        <v>74</v>
      </c>
      <c r="D56" s="24">
        <v>375478</v>
      </c>
      <c r="E56" s="12">
        <v>1.386294328721911E-2</v>
      </c>
      <c r="F56" s="12">
        <v>1.3917320465310384E-2</v>
      </c>
      <c r="G56" s="12">
        <v>1.3937266393533883E-2</v>
      </c>
      <c r="H56" s="12"/>
    </row>
    <row r="57" spans="1:8" x14ac:dyDescent="0.2">
      <c r="A57" s="14">
        <v>221.1</v>
      </c>
      <c r="B57" s="2">
        <v>119</v>
      </c>
      <c r="C57" s="11" t="s">
        <v>81</v>
      </c>
      <c r="D57" s="32">
        <v>16000</v>
      </c>
      <c r="E57" s="7">
        <v>0</v>
      </c>
      <c r="F57" s="7">
        <v>0</v>
      </c>
      <c r="G57" s="7" t="s">
        <v>264</v>
      </c>
      <c r="H57" s="18"/>
    </row>
    <row r="58" spans="1:8" x14ac:dyDescent="0.2">
      <c r="A58" s="21">
        <v>231</v>
      </c>
      <c r="B58" s="2">
        <v>51</v>
      </c>
      <c r="C58" t="s">
        <v>75</v>
      </c>
      <c r="D58" s="24">
        <v>184622</v>
      </c>
      <c r="E58" s="12">
        <v>1.449752624478785E-2</v>
      </c>
      <c r="F58" s="12">
        <v>1.3225503080240536E-2</v>
      </c>
      <c r="G58" s="12">
        <v>1.3299052725785774E-2</v>
      </c>
      <c r="H58" s="12"/>
    </row>
    <row r="59" spans="1:8" x14ac:dyDescent="0.2">
      <c r="A59" s="21">
        <v>232</v>
      </c>
      <c r="B59" s="2">
        <v>52</v>
      </c>
      <c r="C59" t="s">
        <v>76</v>
      </c>
      <c r="D59" s="24">
        <v>178008</v>
      </c>
      <c r="E59" s="12">
        <v>1.4611740375999258E-2</v>
      </c>
      <c r="F59" s="12">
        <v>1.4447312430752661E-2</v>
      </c>
      <c r="G59" s="12">
        <v>1.4093695788437515E-2</v>
      </c>
      <c r="H59" s="12"/>
    </row>
    <row r="60" spans="1:8" x14ac:dyDescent="0.2">
      <c r="A60" s="21">
        <v>233</v>
      </c>
      <c r="B60" s="2">
        <v>53</v>
      </c>
      <c r="C60" t="s">
        <v>77</v>
      </c>
      <c r="D60" s="24">
        <v>98408</v>
      </c>
      <c r="E60" s="12">
        <v>1.5354947243607626E-2</v>
      </c>
      <c r="F60" s="12">
        <v>1.5228065412636682E-2</v>
      </c>
      <c r="G60" s="12">
        <v>1.5078352337744712E-2</v>
      </c>
      <c r="H60" s="12"/>
    </row>
    <row r="61" spans="1:8" x14ac:dyDescent="0.2">
      <c r="A61" s="21">
        <v>234</v>
      </c>
      <c r="B61" s="2">
        <v>54</v>
      </c>
      <c r="C61" t="s">
        <v>78</v>
      </c>
      <c r="D61" s="24">
        <v>45402</v>
      </c>
      <c r="E61" s="12">
        <v>1.5069255133798252E-2</v>
      </c>
      <c r="F61" s="12">
        <v>1.4849946984756326E-2</v>
      </c>
      <c r="G61" s="12">
        <v>1.4545187078504475E-2</v>
      </c>
      <c r="H61" s="12"/>
    </row>
    <row r="62" spans="1:8" x14ac:dyDescent="0.2">
      <c r="A62" s="21">
        <v>242</v>
      </c>
      <c r="B62" s="2">
        <v>55</v>
      </c>
      <c r="C62" t="s">
        <v>79</v>
      </c>
      <c r="D62" s="24">
        <v>110391</v>
      </c>
      <c r="E62" s="12">
        <v>1.2607565918654902E-2</v>
      </c>
      <c r="F62" s="12">
        <v>1.2178486716172783E-2</v>
      </c>
      <c r="G62" s="12">
        <v>1.2234540608876512E-2</v>
      </c>
      <c r="H62" s="12"/>
    </row>
    <row r="63" spans="1:8" x14ac:dyDescent="0.2">
      <c r="A63" s="21">
        <v>243</v>
      </c>
      <c r="B63" s="2">
        <v>56</v>
      </c>
      <c r="C63" s="3" t="s">
        <v>28</v>
      </c>
      <c r="D63" s="24">
        <v>52247</v>
      </c>
      <c r="E63" s="12">
        <v>1.4555454823596093E-2</v>
      </c>
      <c r="F63" s="12">
        <v>1.402155977251183E-2</v>
      </c>
      <c r="G63" s="12">
        <v>1.394753823153844E-2</v>
      </c>
      <c r="H63" s="12"/>
    </row>
    <row r="64" spans="1:8" x14ac:dyDescent="0.2">
      <c r="A64" s="21">
        <v>244</v>
      </c>
      <c r="B64" s="2">
        <v>57</v>
      </c>
      <c r="C64" s="3" t="s">
        <v>29</v>
      </c>
      <c r="D64" s="24">
        <v>318705</v>
      </c>
      <c r="E64" s="12">
        <v>1.4814865227200012E-2</v>
      </c>
      <c r="F64" s="12">
        <v>1.4489692440887042E-2</v>
      </c>
      <c r="G64" s="12">
        <v>1.4436569231483981E-2</v>
      </c>
      <c r="H64" s="12"/>
    </row>
    <row r="65" spans="1:8" x14ac:dyDescent="0.2">
      <c r="A65" s="21">
        <v>251</v>
      </c>
      <c r="B65" s="2">
        <v>58</v>
      </c>
      <c r="C65" t="s">
        <v>80</v>
      </c>
      <c r="D65" s="24">
        <v>794790</v>
      </c>
      <c r="E65" s="12">
        <v>1.298021709890783E-2</v>
      </c>
      <c r="F65" s="12">
        <v>1.28567033995459E-2</v>
      </c>
      <c r="G65" s="12">
        <v>1.2935469895519386E-2</v>
      </c>
      <c r="H65" s="12"/>
    </row>
    <row r="66" spans="1:8" x14ac:dyDescent="0.2">
      <c r="A66" s="21">
        <v>252</v>
      </c>
      <c r="B66" s="2">
        <v>59</v>
      </c>
      <c r="C66" t="s">
        <v>17</v>
      </c>
      <c r="D66" s="24">
        <v>152644</v>
      </c>
      <c r="E66" s="12">
        <v>1.2943253279513853E-2</v>
      </c>
      <c r="F66" s="12">
        <v>1.2929102431897139E-2</v>
      </c>
      <c r="G66" s="12">
        <v>1.3014952158209209E-2</v>
      </c>
      <c r="H66" s="12"/>
    </row>
    <row r="67" spans="1:8" x14ac:dyDescent="0.2">
      <c r="A67" s="21">
        <v>253</v>
      </c>
      <c r="B67" s="2">
        <v>60</v>
      </c>
      <c r="C67" t="s">
        <v>18</v>
      </c>
      <c r="D67" s="24">
        <v>173752</v>
      </c>
      <c r="E67" s="12">
        <v>1.3886984970428416E-2</v>
      </c>
      <c r="F67" s="12">
        <v>1.3721426502073896E-2</v>
      </c>
      <c r="G67" s="12">
        <v>1.3619038870556313E-2</v>
      </c>
      <c r="H67" s="12"/>
    </row>
    <row r="68" spans="1:8" x14ac:dyDescent="0.2">
      <c r="A68" s="21">
        <v>261</v>
      </c>
      <c r="B68" s="2">
        <v>61</v>
      </c>
      <c r="C68" t="s">
        <v>19</v>
      </c>
      <c r="D68" s="24">
        <v>612928</v>
      </c>
      <c r="E68" s="12">
        <v>1.3873629273697691E-2</v>
      </c>
      <c r="F68" s="12">
        <v>1.3772313218604351E-2</v>
      </c>
      <c r="G68" s="12">
        <v>1.3554497721750859E-2</v>
      </c>
      <c r="H68" s="12"/>
    </row>
    <row r="69" spans="1:8" x14ac:dyDescent="0.2">
      <c r="A69" s="21">
        <v>262</v>
      </c>
      <c r="B69" s="2">
        <v>62</v>
      </c>
      <c r="C69" t="s">
        <v>20</v>
      </c>
      <c r="D69" s="24">
        <v>84197</v>
      </c>
      <c r="E69" s="12">
        <v>1.4151965500537633E-2</v>
      </c>
      <c r="F69" s="12">
        <v>1.3401146657419837E-2</v>
      </c>
      <c r="G69" s="12">
        <v>1.3600626202454823E-2</v>
      </c>
      <c r="H69" s="12"/>
    </row>
    <row r="70" spans="1:8" x14ac:dyDescent="0.2">
      <c r="A70" s="21">
        <v>271</v>
      </c>
      <c r="B70" s="2">
        <v>63</v>
      </c>
      <c r="C70" t="s">
        <v>21</v>
      </c>
      <c r="D70" s="24">
        <v>1364589</v>
      </c>
      <c r="E70" s="12">
        <v>1.3947750092954162E-2</v>
      </c>
      <c r="F70" s="12">
        <v>1.2735603775934112E-2</v>
      </c>
      <c r="G70" s="12">
        <v>1.2678385774703409E-2</v>
      </c>
      <c r="H70" s="7"/>
    </row>
    <row r="71" spans="1:8" x14ac:dyDescent="0.2">
      <c r="A71" s="21">
        <v>272</v>
      </c>
      <c r="B71" s="2">
        <v>64</v>
      </c>
      <c r="C71" t="s">
        <v>22</v>
      </c>
      <c r="D71" s="24">
        <v>601921</v>
      </c>
      <c r="E71" s="12">
        <v>1.4519423335947228E-2</v>
      </c>
      <c r="F71" s="12">
        <v>1.3151835442347312E-2</v>
      </c>
      <c r="G71" s="12">
        <v>1.3108246739796556E-2</v>
      </c>
      <c r="H71" s="12"/>
    </row>
    <row r="72" spans="1:8" x14ac:dyDescent="0.2">
      <c r="A72" s="21">
        <v>273</v>
      </c>
      <c r="B72" s="2">
        <v>65</v>
      </c>
      <c r="C72" t="s">
        <v>23</v>
      </c>
      <c r="D72" s="24">
        <v>744023</v>
      </c>
      <c r="E72" s="12">
        <v>1.4060404906724385E-2</v>
      </c>
      <c r="F72" s="12">
        <v>1.2564332412611985E-2</v>
      </c>
      <c r="G72" s="12">
        <v>1.2431858636289402E-2</v>
      </c>
      <c r="H72" s="12"/>
    </row>
    <row r="73" spans="1:8" x14ac:dyDescent="0.2">
      <c r="A73" s="21">
        <v>274</v>
      </c>
      <c r="B73" s="2">
        <v>66</v>
      </c>
      <c r="C73" t="s">
        <v>24</v>
      </c>
      <c r="D73" s="24">
        <v>81269</v>
      </c>
      <c r="E73" s="12">
        <v>1.814374803606391E-2</v>
      </c>
      <c r="F73" s="12">
        <v>1.8095707137850185E-2</v>
      </c>
      <c r="G73" s="12">
        <v>1.8031803678905514E-2</v>
      </c>
      <c r="H73" s="12"/>
    </row>
    <row r="74" spans="1:8" x14ac:dyDescent="0.2">
      <c r="A74" s="21">
        <v>281</v>
      </c>
      <c r="B74" s="2">
        <v>67</v>
      </c>
      <c r="C74" t="s">
        <v>25</v>
      </c>
      <c r="D74" s="24">
        <v>364321</v>
      </c>
      <c r="E74" s="12">
        <v>1.5103317068222644E-2</v>
      </c>
      <c r="F74" s="12">
        <v>1.4113694690746376E-2</v>
      </c>
      <c r="G74" s="12">
        <v>1.4361588929277856E-2</v>
      </c>
      <c r="H74" s="12"/>
    </row>
    <row r="75" spans="1:8" x14ac:dyDescent="0.2">
      <c r="A75" s="14">
        <v>281.10000000000002</v>
      </c>
      <c r="B75" s="2">
        <v>120</v>
      </c>
      <c r="C75" t="s">
        <v>5</v>
      </c>
      <c r="D75" s="33">
        <v>8248</v>
      </c>
      <c r="E75" s="12">
        <v>6.0139395950879523E-3</v>
      </c>
      <c r="F75" s="12">
        <v>2.27414537006306E-3</v>
      </c>
      <c r="G75" s="12">
        <v>0</v>
      </c>
      <c r="H75" s="12"/>
    </row>
    <row r="76" spans="1:8" x14ac:dyDescent="0.2">
      <c r="A76" s="21">
        <v>282</v>
      </c>
      <c r="B76" s="2">
        <v>68</v>
      </c>
      <c r="C76" t="s">
        <v>26</v>
      </c>
      <c r="D76" s="24">
        <v>73514</v>
      </c>
      <c r="E76" s="12">
        <v>1.4857587577231048E-2</v>
      </c>
      <c r="F76" s="12">
        <v>1.4658847323227642E-2</v>
      </c>
      <c r="G76" s="12">
        <v>1.4508539568099017E-2</v>
      </c>
      <c r="H76" s="12"/>
    </row>
    <row r="77" spans="1:8" x14ac:dyDescent="0.2">
      <c r="A77" s="21">
        <v>283</v>
      </c>
      <c r="B77" s="2">
        <v>69</v>
      </c>
      <c r="C77" t="s">
        <v>27</v>
      </c>
      <c r="D77" s="24">
        <v>80330</v>
      </c>
      <c r="E77" s="12">
        <v>1.4731435504156504E-2</v>
      </c>
      <c r="F77" s="12">
        <v>1.4497134976819837E-2</v>
      </c>
      <c r="G77" s="12">
        <v>1.4214843343427258E-2</v>
      </c>
      <c r="H77" s="12"/>
    </row>
    <row r="78" spans="1:8" x14ac:dyDescent="0.2">
      <c r="A78" s="21">
        <v>285</v>
      </c>
      <c r="B78" s="2">
        <v>70</v>
      </c>
      <c r="C78" t="s">
        <v>9</v>
      </c>
      <c r="D78" s="24">
        <v>98623</v>
      </c>
      <c r="E78" s="12">
        <v>1.5002658461020588E-2</v>
      </c>
      <c r="F78" s="12">
        <v>1.4777706971242933E-2</v>
      </c>
      <c r="G78" s="12">
        <v>1.4457521452865442E-2</v>
      </c>
      <c r="H78" s="12"/>
    </row>
    <row r="79" spans="1:8" x14ac:dyDescent="0.2">
      <c r="A79" s="21">
        <v>287</v>
      </c>
      <c r="B79" s="2">
        <v>71</v>
      </c>
      <c r="C79" t="s">
        <v>10</v>
      </c>
      <c r="D79" s="24">
        <v>77560</v>
      </c>
      <c r="E79" s="12">
        <v>1.4665372435083427E-2</v>
      </c>
      <c r="F79" s="12">
        <v>1.442555334890337E-2</v>
      </c>
      <c r="G79" s="12">
        <v>1.4140461484738166E-2</v>
      </c>
      <c r="H79" s="12"/>
    </row>
    <row r="80" spans="1:8" x14ac:dyDescent="0.2">
      <c r="A80" s="21">
        <v>288</v>
      </c>
      <c r="B80" s="2">
        <v>72</v>
      </c>
      <c r="C80" s="20" t="s">
        <v>195</v>
      </c>
      <c r="D80" s="24">
        <v>66500</v>
      </c>
      <c r="E80" s="12">
        <v>1.5299205656867768E-2</v>
      </c>
      <c r="F80" s="12">
        <v>1.5068426129781175E-2</v>
      </c>
      <c r="G80" s="12">
        <v>1.5037409361340737E-2</v>
      </c>
      <c r="H80" s="12"/>
    </row>
    <row r="81" spans="1:8" x14ac:dyDescent="0.2">
      <c r="A81" s="21">
        <v>291</v>
      </c>
      <c r="B81" s="2">
        <v>73</v>
      </c>
      <c r="C81" t="s">
        <v>11</v>
      </c>
      <c r="D81" s="24">
        <v>114930</v>
      </c>
      <c r="E81" s="12">
        <v>1.4739661298058624E-2</v>
      </c>
      <c r="F81" s="12">
        <v>1.3798569714018678E-2</v>
      </c>
      <c r="G81" s="12">
        <v>1.392354638887159E-2</v>
      </c>
      <c r="H81" s="12"/>
    </row>
    <row r="82" spans="1:8" x14ac:dyDescent="0.2">
      <c r="A82" s="21">
        <v>292</v>
      </c>
      <c r="B82" s="2">
        <v>74</v>
      </c>
      <c r="C82" t="s">
        <v>12</v>
      </c>
      <c r="D82" s="24">
        <v>37351</v>
      </c>
      <c r="E82" s="12">
        <v>1.2938395768316038E-2</v>
      </c>
      <c r="F82" s="12">
        <v>1.2883274456740578E-2</v>
      </c>
      <c r="G82" s="12">
        <v>1.2778417474761187E-2</v>
      </c>
      <c r="H82" s="12"/>
    </row>
    <row r="83" spans="1:8" x14ac:dyDescent="0.2">
      <c r="A83" s="21">
        <v>302</v>
      </c>
      <c r="B83" s="2">
        <v>75</v>
      </c>
      <c r="C83" t="s">
        <v>13</v>
      </c>
      <c r="D83" s="24">
        <v>61573</v>
      </c>
      <c r="E83" s="12">
        <v>1.4353392470490741E-2</v>
      </c>
      <c r="F83" s="12">
        <v>1.4014616995282865E-2</v>
      </c>
      <c r="G83" s="12">
        <v>1.3654904836792572E-2</v>
      </c>
      <c r="H83" s="12"/>
    </row>
    <row r="84" spans="1:8" x14ac:dyDescent="0.2">
      <c r="A84" s="21">
        <v>304</v>
      </c>
      <c r="B84" s="2">
        <v>76</v>
      </c>
      <c r="C84" t="s">
        <v>14</v>
      </c>
      <c r="D84" s="24">
        <v>121735</v>
      </c>
      <c r="E84" s="12">
        <v>1.3860177591586849E-2</v>
      </c>
      <c r="F84" s="12">
        <v>1.3187816584170575E-2</v>
      </c>
      <c r="G84" s="12">
        <v>1.3317477728395142E-2</v>
      </c>
      <c r="H84" s="12"/>
    </row>
    <row r="85" spans="1:8" x14ac:dyDescent="0.2">
      <c r="A85" s="21">
        <v>305</v>
      </c>
      <c r="B85" s="2">
        <v>77</v>
      </c>
      <c r="C85" t="s">
        <v>15</v>
      </c>
      <c r="D85" s="24">
        <v>52800</v>
      </c>
      <c r="E85" s="12">
        <v>1.4939449746079581E-2</v>
      </c>
      <c r="F85" s="12">
        <v>1.4533223580184907E-2</v>
      </c>
      <c r="G85" s="12">
        <v>1.432418103688822E-2</v>
      </c>
      <c r="H85" s="12"/>
    </row>
    <row r="86" spans="1:8" x14ac:dyDescent="0.2">
      <c r="A86" s="21">
        <v>312</v>
      </c>
      <c r="B86" s="2">
        <v>78</v>
      </c>
      <c r="C86" t="s">
        <v>85</v>
      </c>
      <c r="D86" s="24">
        <v>94061</v>
      </c>
      <c r="E86" s="12">
        <v>1.3600751207241413E-2</v>
      </c>
      <c r="F86" s="12">
        <v>1.3130724574574339E-2</v>
      </c>
      <c r="G86" s="12">
        <v>1.3019907409582853E-2</v>
      </c>
      <c r="H86" s="12"/>
    </row>
    <row r="87" spans="1:8" x14ac:dyDescent="0.2">
      <c r="A87" s="21">
        <v>314</v>
      </c>
      <c r="B87" s="2">
        <v>79</v>
      </c>
      <c r="C87" t="s">
        <v>86</v>
      </c>
      <c r="D87" s="24">
        <v>74740</v>
      </c>
      <c r="E87" s="12">
        <v>1.2261389902601453E-2</v>
      </c>
      <c r="F87" s="12">
        <v>1.1579655800431469E-2</v>
      </c>
      <c r="G87" s="12">
        <v>1.1591483174000541E-2</v>
      </c>
      <c r="H87" s="12"/>
    </row>
    <row r="88" spans="1:8" x14ac:dyDescent="0.2">
      <c r="A88" s="21">
        <v>316</v>
      </c>
      <c r="B88" s="2">
        <v>80</v>
      </c>
      <c r="C88" t="s">
        <v>87</v>
      </c>
      <c r="D88" s="24">
        <v>33000</v>
      </c>
      <c r="E88" s="12">
        <v>1.3129292244049547E-2</v>
      </c>
      <c r="F88" s="12">
        <v>1.2318948783037182E-2</v>
      </c>
      <c r="G88" s="12">
        <v>1.1849619584426214E-2</v>
      </c>
      <c r="H88" s="12"/>
    </row>
    <row r="89" spans="1:8" x14ac:dyDescent="0.2">
      <c r="A89" s="21">
        <v>321</v>
      </c>
      <c r="B89" s="2">
        <v>81</v>
      </c>
      <c r="C89" t="s">
        <v>16</v>
      </c>
      <c r="D89" s="24">
        <v>839259</v>
      </c>
      <c r="E89" s="12">
        <v>1.4271995924151142E-2</v>
      </c>
      <c r="F89" s="12">
        <v>1.3840741516147868E-2</v>
      </c>
      <c r="G89" s="12">
        <v>1.3969775963320913E-2</v>
      </c>
      <c r="H89" s="12"/>
    </row>
    <row r="90" spans="1:8" x14ac:dyDescent="0.2">
      <c r="A90" s="21">
        <v>322</v>
      </c>
      <c r="B90" s="2">
        <v>82</v>
      </c>
      <c r="C90" t="s">
        <v>38</v>
      </c>
      <c r="D90" s="24">
        <v>247994</v>
      </c>
      <c r="E90" s="12">
        <v>1.3204596532848256E-2</v>
      </c>
      <c r="F90" s="12">
        <v>1.3084981809347945E-2</v>
      </c>
      <c r="G90" s="12">
        <v>1.2942351769837792E-2</v>
      </c>
      <c r="H90" s="12"/>
    </row>
    <row r="91" spans="1:8" x14ac:dyDescent="0.2">
      <c r="A91" s="21">
        <v>331</v>
      </c>
      <c r="B91" s="2">
        <v>83</v>
      </c>
      <c r="C91" t="s">
        <v>39</v>
      </c>
      <c r="D91" s="24">
        <v>662596</v>
      </c>
      <c r="E91" s="12">
        <v>1.4356704447510105E-2</v>
      </c>
      <c r="F91" s="12">
        <v>1.4053453162370218E-2</v>
      </c>
      <c r="G91" s="12">
        <v>1.3995734247961642E-2</v>
      </c>
      <c r="H91" s="12"/>
    </row>
    <row r="92" spans="1:8" x14ac:dyDescent="0.2">
      <c r="A92" s="14">
        <v>331.1</v>
      </c>
      <c r="B92" s="2">
        <v>121</v>
      </c>
      <c r="C92" s="86" t="s">
        <v>198</v>
      </c>
      <c r="D92" s="32" t="s">
        <v>97</v>
      </c>
      <c r="E92" s="7">
        <v>0</v>
      </c>
      <c r="F92" s="7">
        <v>0</v>
      </c>
      <c r="G92" s="7" t="s">
        <v>264</v>
      </c>
      <c r="H92" s="12"/>
    </row>
    <row r="93" spans="1:8" x14ac:dyDescent="0.2">
      <c r="A93" s="21">
        <v>340</v>
      </c>
      <c r="B93" s="2">
        <v>84</v>
      </c>
      <c r="C93" t="s">
        <v>40</v>
      </c>
      <c r="D93" s="24">
        <v>432949</v>
      </c>
      <c r="E93" s="12">
        <v>1.401868315023717E-2</v>
      </c>
      <c r="F93" s="12">
        <v>1.2712618251211855E-2</v>
      </c>
      <c r="G93" s="12">
        <v>1.0108015903948355E-2</v>
      </c>
      <c r="H93" s="12"/>
    </row>
    <row r="94" spans="1:8" x14ac:dyDescent="0.2">
      <c r="A94" s="21">
        <v>341</v>
      </c>
      <c r="B94" s="2">
        <v>85</v>
      </c>
      <c r="C94" t="s">
        <v>41</v>
      </c>
      <c r="D94" s="24">
        <v>147892</v>
      </c>
      <c r="E94" s="12">
        <v>1.3947762552650081E-2</v>
      </c>
      <c r="F94" s="12">
        <v>1.3385242976329597E-2</v>
      </c>
      <c r="G94" s="12">
        <v>1.3193142873082018E-2</v>
      </c>
      <c r="H94" s="12"/>
    </row>
    <row r="95" spans="1:8" x14ac:dyDescent="0.2">
      <c r="A95" s="21">
        <v>342</v>
      </c>
      <c r="B95" s="2">
        <v>86</v>
      </c>
      <c r="C95" t="s">
        <v>42</v>
      </c>
      <c r="D95" s="24">
        <v>43100</v>
      </c>
      <c r="E95" s="12">
        <v>1.3657618085198811E-2</v>
      </c>
      <c r="F95" s="12">
        <v>1.3138318100438827E-2</v>
      </c>
      <c r="G95" s="12">
        <v>1.2957716789227729E-2</v>
      </c>
      <c r="H95" s="12"/>
    </row>
    <row r="96" spans="1:8" x14ac:dyDescent="0.2">
      <c r="A96" s="21">
        <v>351</v>
      </c>
      <c r="B96" s="2">
        <v>87</v>
      </c>
      <c r="C96" t="s">
        <v>43</v>
      </c>
      <c r="D96" s="24">
        <v>214786</v>
      </c>
      <c r="E96" s="12">
        <v>1.3070890823498585E-2</v>
      </c>
      <c r="F96" s="12">
        <v>9.3292862211748276E-3</v>
      </c>
      <c r="G96" s="12">
        <v>5.5061299896194882E-3</v>
      </c>
      <c r="H96" s="12"/>
    </row>
    <row r="97" spans="1:8" x14ac:dyDescent="0.2">
      <c r="A97" s="21">
        <v>363</v>
      </c>
      <c r="B97" s="2">
        <v>88</v>
      </c>
      <c r="C97" t="s">
        <v>44</v>
      </c>
      <c r="D97" s="24">
        <v>145074</v>
      </c>
      <c r="E97" s="12">
        <v>1.2809894086777908E-2</v>
      </c>
      <c r="F97" s="12">
        <v>1.2611183674451269E-2</v>
      </c>
      <c r="G97" s="12">
        <v>1.2590598544702363E-2</v>
      </c>
      <c r="H97" s="7"/>
    </row>
    <row r="98" spans="1:8" x14ac:dyDescent="0.2">
      <c r="A98" s="21">
        <v>364</v>
      </c>
      <c r="B98" s="2">
        <v>89</v>
      </c>
      <c r="C98" t="s">
        <v>45</v>
      </c>
      <c r="D98" s="24">
        <v>5776</v>
      </c>
      <c r="E98" s="12">
        <v>1.6586070931332433E-2</v>
      </c>
      <c r="F98" s="12">
        <v>1.6290612279601661E-2</v>
      </c>
      <c r="G98" s="12">
        <v>1.5984525618815828E-2</v>
      </c>
      <c r="H98" s="12"/>
    </row>
    <row r="99" spans="1:8" x14ac:dyDescent="0.2">
      <c r="A99" s="21">
        <v>365</v>
      </c>
      <c r="B99" s="2">
        <v>90</v>
      </c>
      <c r="C99" t="s">
        <v>46</v>
      </c>
      <c r="D99" s="24">
        <v>114900</v>
      </c>
      <c r="E99" s="12">
        <v>1.4288988583234361E-2</v>
      </c>
      <c r="F99" s="12">
        <v>1.4089279331695268E-2</v>
      </c>
      <c r="G99" s="12">
        <v>1.3607156194753384E-2</v>
      </c>
      <c r="H99" s="12"/>
    </row>
    <row r="100" spans="1:8" x14ac:dyDescent="0.2">
      <c r="A100" s="21">
        <v>370</v>
      </c>
      <c r="B100" s="2">
        <v>91</v>
      </c>
      <c r="C100" s="1" t="s">
        <v>52</v>
      </c>
      <c r="D100" s="24">
        <v>206786</v>
      </c>
      <c r="E100" s="12">
        <v>1.209537414384375E-2</v>
      </c>
      <c r="F100" s="12">
        <v>1.2124229340629067E-2</v>
      </c>
      <c r="G100" s="12">
        <v>1.1995212174755621E-2</v>
      </c>
      <c r="H100" s="12"/>
    </row>
    <row r="101" spans="1:8" x14ac:dyDescent="0.2">
      <c r="A101" s="21">
        <v>371</v>
      </c>
      <c r="B101" s="2">
        <v>92</v>
      </c>
      <c r="C101" t="s">
        <v>47</v>
      </c>
      <c r="D101" s="24">
        <v>285630</v>
      </c>
      <c r="E101" s="12">
        <v>1.2986961629712896E-2</v>
      </c>
      <c r="F101" s="12">
        <v>1.2774234668657448E-2</v>
      </c>
      <c r="G101" s="12">
        <v>1.2944149737772864E-2</v>
      </c>
      <c r="H101" s="12"/>
    </row>
    <row r="102" spans="1:8" x14ac:dyDescent="0.2">
      <c r="A102" s="21">
        <v>372</v>
      </c>
      <c r="B102" s="2">
        <v>93</v>
      </c>
      <c r="C102" t="s">
        <v>48</v>
      </c>
      <c r="D102" s="24">
        <v>210179</v>
      </c>
      <c r="E102" s="12">
        <v>1.4125350194052484E-2</v>
      </c>
      <c r="F102" s="12">
        <v>1.3839353516660942E-2</v>
      </c>
      <c r="G102" s="12">
        <v>1.3778661002810898E-2</v>
      </c>
      <c r="H102" s="12"/>
    </row>
    <row r="103" spans="1:8" x14ac:dyDescent="0.2">
      <c r="A103" s="21">
        <v>373</v>
      </c>
      <c r="B103" s="2">
        <v>94</v>
      </c>
      <c r="C103" t="s">
        <v>49</v>
      </c>
      <c r="D103" s="24">
        <v>266888</v>
      </c>
      <c r="E103" s="12">
        <v>1.3404343761080812E-2</v>
      </c>
      <c r="F103" s="12">
        <v>1.3189006840914917E-2</v>
      </c>
      <c r="G103" s="12">
        <v>1.3363171673161889E-2</v>
      </c>
      <c r="H103" s="12"/>
    </row>
    <row r="104" spans="1:8" x14ac:dyDescent="0.2">
      <c r="A104" s="21">
        <v>381</v>
      </c>
      <c r="B104" s="2">
        <v>95</v>
      </c>
      <c r="C104" t="s">
        <v>53</v>
      </c>
      <c r="D104" s="24">
        <v>383595</v>
      </c>
      <c r="E104" s="12">
        <v>1.53862606831176E-2</v>
      </c>
      <c r="F104" s="12">
        <v>1.5235576683085819E-2</v>
      </c>
      <c r="G104" s="12">
        <v>1.4602443050084828E-2</v>
      </c>
      <c r="H104" s="12"/>
    </row>
    <row r="105" spans="1:8" x14ac:dyDescent="0.2">
      <c r="A105" s="21">
        <v>382</v>
      </c>
      <c r="B105" s="2">
        <v>96</v>
      </c>
      <c r="C105" t="s">
        <v>54</v>
      </c>
      <c r="D105" s="24">
        <v>92000</v>
      </c>
      <c r="E105" s="12">
        <v>1.2361011023033603E-2</v>
      </c>
      <c r="F105" s="12">
        <v>1.2045133050417701E-2</v>
      </c>
      <c r="G105" s="12">
        <v>1.1377345397282943E-2</v>
      </c>
      <c r="H105" s="12"/>
    </row>
    <row r="106" spans="1:8" x14ac:dyDescent="0.2">
      <c r="A106" s="21">
        <v>383</v>
      </c>
      <c r="B106" s="2">
        <v>97</v>
      </c>
      <c r="C106" t="s">
        <v>55</v>
      </c>
      <c r="D106" s="24">
        <v>4448</v>
      </c>
      <c r="E106" s="12">
        <v>1.6953269480250627E-2</v>
      </c>
      <c r="F106" s="12">
        <v>1.6566838720362142E-2</v>
      </c>
      <c r="G106" s="12">
        <v>1.6718650804604048E-2</v>
      </c>
      <c r="H106" s="12"/>
    </row>
    <row r="107" spans="1:8" x14ac:dyDescent="0.2">
      <c r="A107" s="21">
        <v>391</v>
      </c>
      <c r="B107" s="2">
        <v>98</v>
      </c>
      <c r="C107" s="20" t="s">
        <v>196</v>
      </c>
      <c r="D107" s="24">
        <v>275436</v>
      </c>
      <c r="E107" s="12">
        <v>1.4002733854137925E-2</v>
      </c>
      <c r="F107" s="12">
        <v>1.3644487168777827E-2</v>
      </c>
      <c r="G107" s="12">
        <v>1.3767334980753991E-2</v>
      </c>
      <c r="H107" s="12"/>
    </row>
    <row r="108" spans="1:8" x14ac:dyDescent="0.2">
      <c r="A108" s="21">
        <v>392</v>
      </c>
      <c r="B108" s="2">
        <v>99</v>
      </c>
      <c r="C108" t="s">
        <v>56</v>
      </c>
      <c r="D108" s="24">
        <v>100000</v>
      </c>
      <c r="E108" s="12">
        <v>1.2771147943523634E-2</v>
      </c>
      <c r="F108" s="12">
        <v>1.2394966236955187E-2</v>
      </c>
      <c r="G108" s="12">
        <v>1.2012891344383056E-2</v>
      </c>
      <c r="H108" s="12"/>
    </row>
    <row r="109" spans="1:8" x14ac:dyDescent="0.2">
      <c r="A109" s="21">
        <v>393</v>
      </c>
      <c r="B109" s="2">
        <v>100</v>
      </c>
      <c r="C109" t="s">
        <v>57</v>
      </c>
      <c r="D109" s="24">
        <v>117096</v>
      </c>
      <c r="E109" s="12">
        <v>1.3688851832703205E-2</v>
      </c>
      <c r="F109" s="12">
        <v>1.3281720758410854E-2</v>
      </c>
      <c r="G109" s="12">
        <v>1.3386989776847505E-2</v>
      </c>
      <c r="H109" s="12"/>
    </row>
    <row r="110" spans="1:8" x14ac:dyDescent="0.2">
      <c r="A110" s="21">
        <v>394</v>
      </c>
      <c r="B110" s="2">
        <v>101</v>
      </c>
      <c r="C110" t="s">
        <v>35</v>
      </c>
      <c r="D110" s="24">
        <v>4174</v>
      </c>
      <c r="E110" s="12">
        <v>1.6960220253432634E-2</v>
      </c>
      <c r="F110" s="12">
        <v>1.5574812043344747E-2</v>
      </c>
      <c r="G110" s="12">
        <v>1.4562964008800725E-2</v>
      </c>
      <c r="H110" s="7"/>
    </row>
    <row r="111" spans="1:8" x14ac:dyDescent="0.2">
      <c r="A111" s="21">
        <v>401</v>
      </c>
      <c r="B111" s="2">
        <v>102</v>
      </c>
      <c r="C111" t="s">
        <v>58</v>
      </c>
      <c r="D111" s="24">
        <v>263564</v>
      </c>
      <c r="E111" s="12">
        <v>1.5505148428462715E-2</v>
      </c>
      <c r="F111" s="12">
        <v>1.4486099479394058E-2</v>
      </c>
      <c r="G111" s="12">
        <v>1.3722832618633522E-2</v>
      </c>
      <c r="H111" s="12"/>
    </row>
    <row r="112" spans="1:8" x14ac:dyDescent="0.2">
      <c r="A112" s="21">
        <v>411</v>
      </c>
      <c r="B112" s="2">
        <v>103</v>
      </c>
      <c r="C112" t="s">
        <v>59</v>
      </c>
      <c r="D112" s="24">
        <v>1450181</v>
      </c>
      <c r="E112" s="12">
        <v>1.424723033801851E-2</v>
      </c>
      <c r="F112" s="12">
        <v>1.3946160375129652E-2</v>
      </c>
      <c r="G112" s="12">
        <v>1.3949690765722417E-2</v>
      </c>
      <c r="H112" s="12"/>
    </row>
    <row r="113" spans="1:8" x14ac:dyDescent="0.2">
      <c r="A113" s="21">
        <v>412</v>
      </c>
      <c r="B113" s="2">
        <v>104</v>
      </c>
      <c r="C113" t="s">
        <v>60</v>
      </c>
      <c r="D113" s="24">
        <v>245820</v>
      </c>
      <c r="E113" s="12">
        <v>1.487465886965858E-2</v>
      </c>
      <c r="F113" s="12">
        <v>1.4694807057363139E-2</v>
      </c>
      <c r="G113" s="12">
        <v>1.429070236053381E-2</v>
      </c>
      <c r="H113" s="12"/>
    </row>
    <row r="114" spans="1:8" x14ac:dyDescent="0.2">
      <c r="A114" s="21">
        <v>413</v>
      </c>
      <c r="B114" s="2">
        <v>105</v>
      </c>
      <c r="C114" t="s">
        <v>61</v>
      </c>
      <c r="D114" s="24">
        <v>288856</v>
      </c>
      <c r="E114" s="12">
        <v>1.3884411234071232E-2</v>
      </c>
      <c r="F114" s="12">
        <v>1.3615659853495433E-2</v>
      </c>
      <c r="G114" s="12">
        <v>1.3388647181716949E-2</v>
      </c>
      <c r="H114" s="12"/>
    </row>
    <row r="115" spans="1:8" x14ac:dyDescent="0.2">
      <c r="A115" s="21">
        <v>414</v>
      </c>
      <c r="B115" s="2">
        <v>106</v>
      </c>
      <c r="C115" t="s">
        <v>62</v>
      </c>
      <c r="D115" s="24">
        <v>293372</v>
      </c>
      <c r="E115" s="12">
        <v>1.3254583393149593E-2</v>
      </c>
      <c r="F115" s="12">
        <v>1.3013352626510093E-2</v>
      </c>
      <c r="G115" s="12">
        <v>1.2889729208217116E-2</v>
      </c>
      <c r="H115" s="12"/>
    </row>
    <row r="116" spans="1:8" x14ac:dyDescent="0.2">
      <c r="A116" s="21">
        <v>415</v>
      </c>
      <c r="B116" s="2">
        <v>107</v>
      </c>
      <c r="C116" t="s">
        <v>63</v>
      </c>
      <c r="D116" s="24">
        <v>101286</v>
      </c>
      <c r="E116" s="12">
        <v>1.4517903280646857E-2</v>
      </c>
      <c r="F116" s="12">
        <v>1.4157528505426531E-2</v>
      </c>
      <c r="G116" s="12">
        <v>1.3677634884472187E-2</v>
      </c>
      <c r="H116" s="12"/>
    </row>
    <row r="117" spans="1:8" x14ac:dyDescent="0.2">
      <c r="A117" s="21">
        <v>416</v>
      </c>
      <c r="B117" s="2">
        <v>108</v>
      </c>
      <c r="C117" t="s">
        <v>64</v>
      </c>
      <c r="D117" s="24">
        <v>4340</v>
      </c>
      <c r="E117" s="12">
        <v>1.6687742048640285E-2</v>
      </c>
      <c r="F117" s="12">
        <v>1.6438797939421716E-2</v>
      </c>
      <c r="G117" s="12">
        <v>1.6172880368210969E-2</v>
      </c>
      <c r="H117" s="12"/>
    </row>
    <row r="118" spans="1:8" x14ac:dyDescent="0.2">
      <c r="A118" s="21">
        <v>417</v>
      </c>
      <c r="B118" s="2">
        <v>109</v>
      </c>
      <c r="C118" t="s">
        <v>65</v>
      </c>
      <c r="D118" s="24">
        <v>76955</v>
      </c>
      <c r="E118" s="12">
        <v>1.4772051943327879E-2</v>
      </c>
      <c r="F118" s="12">
        <v>1.4065764356487771E-2</v>
      </c>
      <c r="G118" s="12">
        <v>1.3764551127675002E-2</v>
      </c>
      <c r="H118" s="12"/>
    </row>
    <row r="119" spans="1:8" x14ac:dyDescent="0.2">
      <c r="A119" s="21">
        <v>418</v>
      </c>
      <c r="B119" s="2">
        <v>110</v>
      </c>
      <c r="C119" t="s">
        <v>66</v>
      </c>
      <c r="D119" s="24">
        <v>64920</v>
      </c>
      <c r="E119" s="12">
        <v>1.4453261075538217E-2</v>
      </c>
      <c r="F119" s="12">
        <v>1.4064814909373278E-2</v>
      </c>
      <c r="G119" s="12">
        <v>1.3662752324530698E-2</v>
      </c>
      <c r="H119" s="12"/>
    </row>
    <row r="120" spans="1:8" x14ac:dyDescent="0.2">
      <c r="A120" s="21">
        <v>421</v>
      </c>
      <c r="B120" s="2">
        <v>111</v>
      </c>
      <c r="C120" t="s">
        <v>36</v>
      </c>
      <c r="D120" s="24">
        <v>237170</v>
      </c>
      <c r="E120" s="12">
        <v>1.6085991981954127E-2</v>
      </c>
      <c r="F120" s="12">
        <v>1.5059611501427954E-2</v>
      </c>
      <c r="G120" s="12">
        <v>1.4946294543231972E-2</v>
      </c>
      <c r="H120" s="12"/>
    </row>
    <row r="121" spans="1:8" x14ac:dyDescent="0.2">
      <c r="A121" s="21">
        <v>422</v>
      </c>
      <c r="B121" s="2">
        <v>112</v>
      </c>
      <c r="C121" t="s">
        <v>67</v>
      </c>
      <c r="D121" s="24">
        <v>91270</v>
      </c>
      <c r="E121" s="12">
        <v>1.7799573900361344E-2</v>
      </c>
      <c r="F121" s="12">
        <v>1.7684560896493409E-2</v>
      </c>
      <c r="G121" s="12">
        <v>1.7739444294830386E-2</v>
      </c>
      <c r="H121" s="12"/>
    </row>
    <row r="122" spans="1:8" x14ac:dyDescent="0.2">
      <c r="A122" s="21">
        <v>431</v>
      </c>
      <c r="B122" s="2">
        <v>113</v>
      </c>
      <c r="C122" t="s">
        <v>68</v>
      </c>
      <c r="D122" s="24">
        <v>300045</v>
      </c>
      <c r="E122" s="12">
        <v>1.2837802576104026E-2</v>
      </c>
      <c r="F122" s="12">
        <v>1.2476786272899932E-2</v>
      </c>
      <c r="G122" s="12">
        <v>1.2352311388531248E-2</v>
      </c>
      <c r="H122" s="12"/>
    </row>
    <row r="123" spans="1:8" x14ac:dyDescent="0.2">
      <c r="A123" s="21">
        <v>432</v>
      </c>
      <c r="B123" s="2">
        <v>114</v>
      </c>
      <c r="C123" t="s">
        <v>69</v>
      </c>
      <c r="D123" s="24">
        <v>66745</v>
      </c>
      <c r="E123" s="12">
        <v>1.5556307690043743E-2</v>
      </c>
      <c r="F123" s="12">
        <v>1.5452746128857806E-2</v>
      </c>
      <c r="G123" s="12">
        <v>1.5270823599527627E-2</v>
      </c>
      <c r="H123" s="12"/>
    </row>
    <row r="124" spans="1:8" x14ac:dyDescent="0.2">
      <c r="A124" s="21">
        <v>433</v>
      </c>
      <c r="B124" s="2">
        <v>115</v>
      </c>
      <c r="C124" t="s">
        <v>70</v>
      </c>
      <c r="D124" s="24">
        <v>41820</v>
      </c>
      <c r="E124" s="12">
        <v>1.4863748016289686E-2</v>
      </c>
      <c r="F124" s="12">
        <v>1.4801813332319332E-2</v>
      </c>
      <c r="G124" s="12">
        <v>1.4305807666461456E-2</v>
      </c>
      <c r="H124" s="12"/>
    </row>
    <row r="125" spans="1:8" x14ac:dyDescent="0.2">
      <c r="A125" s="21">
        <v>451</v>
      </c>
      <c r="B125" s="2">
        <v>122</v>
      </c>
      <c r="C125" t="s">
        <v>7</v>
      </c>
      <c r="D125" s="33">
        <v>41715</v>
      </c>
      <c r="E125" s="12">
        <v>1.2496736750618877E-2</v>
      </c>
      <c r="F125" s="12">
        <v>1.0855031673017556E-2</v>
      </c>
      <c r="G125" s="12">
        <v>1.1292976663241788E-2</v>
      </c>
      <c r="H125" s="12"/>
    </row>
    <row r="126" spans="1:8" x14ac:dyDescent="0.2">
      <c r="A126" s="21">
        <v>452</v>
      </c>
      <c r="B126" s="2">
        <v>123</v>
      </c>
      <c r="C126" t="s">
        <v>169</v>
      </c>
      <c r="D126" s="32" t="s">
        <v>97</v>
      </c>
      <c r="E126" s="7">
        <v>0</v>
      </c>
      <c r="F126" s="7">
        <v>0</v>
      </c>
      <c r="G126" s="7" t="s">
        <v>264</v>
      </c>
      <c r="H126" s="12"/>
    </row>
    <row r="127" spans="1:8" x14ac:dyDescent="0.2">
      <c r="A127" s="21">
        <v>453</v>
      </c>
      <c r="B127" s="2">
        <v>124</v>
      </c>
      <c r="C127" t="s">
        <v>161</v>
      </c>
      <c r="D127" s="33">
        <v>42859</v>
      </c>
      <c r="E127" s="12">
        <v>2.9386916592211709E-3</v>
      </c>
      <c r="F127" s="12">
        <v>0</v>
      </c>
      <c r="G127" s="12">
        <v>9.2865208804921179E-3</v>
      </c>
      <c r="H127" s="12"/>
    </row>
    <row r="128" spans="1:8" x14ac:dyDescent="0.2">
      <c r="A128" s="21">
        <v>454</v>
      </c>
      <c r="B128" s="2">
        <v>125</v>
      </c>
      <c r="C128" t="s">
        <v>162</v>
      </c>
      <c r="D128" s="33">
        <v>29038</v>
      </c>
      <c r="E128" s="12">
        <v>1.3077422314488118E-2</v>
      </c>
      <c r="F128" s="12">
        <v>1.198404326161821E-2</v>
      </c>
      <c r="G128" s="12">
        <v>1.2165850296704854E-2</v>
      </c>
      <c r="H128" s="12"/>
    </row>
    <row r="129" spans="1:8" x14ac:dyDescent="0.2">
      <c r="A129" s="21">
        <v>455</v>
      </c>
      <c r="B129" s="2">
        <v>126</v>
      </c>
      <c r="C129" t="s">
        <v>199</v>
      </c>
      <c r="D129" s="33">
        <v>98402</v>
      </c>
      <c r="E129" s="12">
        <v>2.1506164997038241E-3</v>
      </c>
      <c r="F129" s="12">
        <v>0</v>
      </c>
      <c r="G129" s="12">
        <v>9.2193945658074657E-3</v>
      </c>
      <c r="H129" s="7"/>
    </row>
    <row r="130" spans="1:8" x14ac:dyDescent="0.2">
      <c r="A130" s="21">
        <v>456</v>
      </c>
      <c r="B130" s="2">
        <v>127</v>
      </c>
      <c r="C130" t="s">
        <v>163</v>
      </c>
      <c r="D130" s="32">
        <v>25599</v>
      </c>
      <c r="E130" s="12">
        <v>9.5840178414905025E-3</v>
      </c>
      <c r="F130" s="12">
        <v>7.447207779024803E-3</v>
      </c>
      <c r="G130" s="12">
        <v>1.0160481410659465E-2</v>
      </c>
      <c r="H130" s="12"/>
    </row>
    <row r="131" spans="1:8" x14ac:dyDescent="0.2">
      <c r="A131" s="21">
        <v>457</v>
      </c>
      <c r="B131" s="2">
        <v>128</v>
      </c>
      <c r="C131" t="s">
        <v>200</v>
      </c>
      <c r="D131" s="32" t="s">
        <v>98</v>
      </c>
      <c r="E131" s="7">
        <v>0</v>
      </c>
      <c r="F131" s="7">
        <v>0</v>
      </c>
      <c r="G131" s="7" t="s">
        <v>264</v>
      </c>
      <c r="H131" s="12"/>
    </row>
    <row r="132" spans="1:8" x14ac:dyDescent="0.2">
      <c r="A132" s="21">
        <v>458</v>
      </c>
      <c r="B132" s="2">
        <v>129</v>
      </c>
      <c r="C132" t="s">
        <v>8</v>
      </c>
      <c r="D132" s="33">
        <v>61536</v>
      </c>
      <c r="E132" s="12">
        <v>1.478599718641282E-2</v>
      </c>
      <c r="F132" s="12">
        <v>1.3677680863556984E-2</v>
      </c>
      <c r="G132" s="12">
        <v>1.3789809355626287E-2</v>
      </c>
      <c r="H132" s="12"/>
    </row>
    <row r="133" spans="1:8" x14ac:dyDescent="0.2">
      <c r="A133" s="21">
        <v>460</v>
      </c>
      <c r="B133" s="2">
        <v>130</v>
      </c>
      <c r="C133" t="s">
        <v>170</v>
      </c>
      <c r="D133" s="32">
        <v>49822</v>
      </c>
      <c r="E133" s="12">
        <v>1.1457362514853369E-2</v>
      </c>
      <c r="F133" s="12">
        <v>9.5983195671170193E-3</v>
      </c>
      <c r="G133" s="12">
        <v>1.0009852139057595E-2</v>
      </c>
      <c r="H133" s="7"/>
    </row>
    <row r="134" spans="1:8" x14ac:dyDescent="0.2">
      <c r="A134" s="21">
        <v>461</v>
      </c>
      <c r="B134" s="2">
        <v>131</v>
      </c>
      <c r="C134" t="s">
        <v>201</v>
      </c>
      <c r="D134" s="33">
        <v>39000</v>
      </c>
      <c r="E134" s="12">
        <v>1.2308007114636949E-2</v>
      </c>
      <c r="F134" s="12">
        <v>1.1153924855582314E-2</v>
      </c>
      <c r="G134" s="12">
        <v>1.1347845933481293E-2</v>
      </c>
      <c r="H134" s="7"/>
    </row>
    <row r="135" spans="1:8" x14ac:dyDescent="0.2">
      <c r="A135" s="21">
        <v>462</v>
      </c>
      <c r="B135" s="2">
        <v>132</v>
      </c>
      <c r="C135" s="3" t="s">
        <v>30</v>
      </c>
      <c r="D135" s="32">
        <v>53902</v>
      </c>
      <c r="E135" s="12">
        <v>8.8346650315574288E-3</v>
      </c>
      <c r="F135" s="12">
        <v>6.6506425310749245E-3</v>
      </c>
      <c r="G135" s="12">
        <v>7.8028516385373449E-3</v>
      </c>
      <c r="H135" s="12"/>
    </row>
    <row r="136" spans="1:8" x14ac:dyDescent="0.2">
      <c r="A136" s="21">
        <v>463</v>
      </c>
      <c r="B136" s="2">
        <v>133</v>
      </c>
      <c r="C136" s="4" t="s">
        <v>31</v>
      </c>
      <c r="D136" s="33">
        <v>51376</v>
      </c>
      <c r="E136" s="12">
        <v>9.6427952659469598E-3</v>
      </c>
      <c r="F136" s="12">
        <v>6.9605634980852297E-3</v>
      </c>
      <c r="G136" s="12">
        <v>7.0757484332339606E-3</v>
      </c>
      <c r="H136" s="7"/>
    </row>
    <row r="137" spans="1:8" x14ac:dyDescent="0.2">
      <c r="A137" s="21">
        <v>464</v>
      </c>
      <c r="B137" s="2">
        <v>134</v>
      </c>
      <c r="C137" s="31" t="s">
        <v>164</v>
      </c>
      <c r="D137" s="33">
        <v>46306</v>
      </c>
      <c r="E137" s="12">
        <v>8.769063648039652E-3</v>
      </c>
      <c r="F137" s="12">
        <v>7.8793997410543E-3</v>
      </c>
      <c r="G137" s="12">
        <v>8.1574939601614591E-3</v>
      </c>
      <c r="H137" s="12"/>
    </row>
    <row r="138" spans="1:8" x14ac:dyDescent="0.2">
      <c r="A138" s="21">
        <v>465</v>
      </c>
      <c r="B138" s="2">
        <v>135</v>
      </c>
      <c r="C138" t="s">
        <v>202</v>
      </c>
      <c r="D138" s="33">
        <v>34569</v>
      </c>
      <c r="E138" s="12">
        <v>1.5000115426483097E-2</v>
      </c>
      <c r="F138" s="12">
        <v>1.4064273017372574E-2</v>
      </c>
      <c r="G138" s="12">
        <v>1.414063207542144E-2</v>
      </c>
      <c r="H138" s="7"/>
    </row>
    <row r="139" spans="1:8" x14ac:dyDescent="0.2">
      <c r="A139" s="21">
        <v>466</v>
      </c>
      <c r="B139" s="2">
        <v>136</v>
      </c>
      <c r="C139" t="s">
        <v>203</v>
      </c>
      <c r="D139" s="32" t="s">
        <v>250</v>
      </c>
      <c r="E139" s="7">
        <v>0</v>
      </c>
      <c r="F139" s="7">
        <v>0</v>
      </c>
      <c r="G139" s="7" t="s">
        <v>264</v>
      </c>
      <c r="H139" s="7"/>
    </row>
    <row r="140" spans="1:8" x14ac:dyDescent="0.2">
      <c r="A140" s="21">
        <v>468</v>
      </c>
      <c r="B140" s="2">
        <v>137</v>
      </c>
      <c r="C140" t="s">
        <v>204</v>
      </c>
      <c r="D140" s="32">
        <v>37095</v>
      </c>
      <c r="E140" s="12">
        <v>1.5000059575268055E-2</v>
      </c>
      <c r="F140" s="12">
        <v>1.2963247355189072E-2</v>
      </c>
      <c r="G140" s="12">
        <v>1.1580439188876105E-2</v>
      </c>
      <c r="H140" s="12"/>
    </row>
    <row r="141" spans="1:8" x14ac:dyDescent="0.2">
      <c r="A141" s="28">
        <v>469</v>
      </c>
      <c r="B141" s="29">
        <v>138</v>
      </c>
      <c r="C141" t="s">
        <v>205</v>
      </c>
      <c r="D141" s="32" t="s">
        <v>250</v>
      </c>
      <c r="E141" s="7">
        <v>0</v>
      </c>
      <c r="F141" s="7">
        <v>0</v>
      </c>
      <c r="G141" s="7" t="s">
        <v>264</v>
      </c>
      <c r="H141" s="12"/>
    </row>
    <row r="142" spans="1:8" x14ac:dyDescent="0.2">
      <c r="A142" s="21">
        <v>470</v>
      </c>
      <c r="B142" s="2">
        <v>139</v>
      </c>
      <c r="C142" t="s">
        <v>206</v>
      </c>
      <c r="D142" s="33">
        <v>6813</v>
      </c>
      <c r="E142" s="12">
        <v>0</v>
      </c>
      <c r="F142" s="12">
        <v>0</v>
      </c>
      <c r="G142" s="12">
        <v>0</v>
      </c>
      <c r="H142" s="7"/>
    </row>
    <row r="143" spans="1:8" x14ac:dyDescent="0.2">
      <c r="A143" s="21">
        <v>472</v>
      </c>
      <c r="B143" s="2">
        <v>140</v>
      </c>
      <c r="C143" s="3" t="s">
        <v>84</v>
      </c>
      <c r="D143" s="32">
        <v>15822</v>
      </c>
      <c r="E143" s="7">
        <v>0</v>
      </c>
      <c r="F143" s="7">
        <v>0</v>
      </c>
      <c r="G143" s="7">
        <v>8.9702662058412271E-3</v>
      </c>
      <c r="H143" s="12"/>
    </row>
    <row r="144" spans="1:8" x14ac:dyDescent="0.2">
      <c r="A144" s="21">
        <v>473</v>
      </c>
      <c r="B144" s="2">
        <v>141</v>
      </c>
      <c r="C144" s="31" t="s">
        <v>165</v>
      </c>
      <c r="D144" s="32">
        <v>34300</v>
      </c>
      <c r="E144" s="12">
        <v>1.0725426713700477E-2</v>
      </c>
      <c r="F144" s="12">
        <v>6.9791873602900777E-3</v>
      </c>
      <c r="G144" s="12">
        <v>1.1797110320055411E-2</v>
      </c>
      <c r="H144" s="7"/>
    </row>
    <row r="145" spans="1:8" x14ac:dyDescent="0.2">
      <c r="A145" s="21">
        <v>474</v>
      </c>
      <c r="B145" s="10">
        <v>142</v>
      </c>
      <c r="C145" s="11" t="s">
        <v>166</v>
      </c>
      <c r="D145" s="33">
        <v>18185</v>
      </c>
      <c r="E145" s="12">
        <v>1.0030551118375874E-2</v>
      </c>
      <c r="F145" s="12">
        <v>5.7367017518343477E-3</v>
      </c>
      <c r="G145" s="12">
        <v>7.8215300357555653E-3</v>
      </c>
      <c r="H145" s="7"/>
    </row>
    <row r="146" spans="1:8" x14ac:dyDescent="0.2">
      <c r="A146" s="21">
        <v>475</v>
      </c>
      <c r="B146" s="10">
        <v>143</v>
      </c>
      <c r="C146" s="11" t="s">
        <v>82</v>
      </c>
      <c r="D146" s="32">
        <v>98171</v>
      </c>
      <c r="E146" s="12">
        <v>1.2202808694516827E-2</v>
      </c>
      <c r="F146" s="12">
        <v>1.0611893805274318E-2</v>
      </c>
      <c r="G146" s="12">
        <v>1.0819496880201019E-2</v>
      </c>
      <c r="H146" s="7"/>
    </row>
    <row r="147" spans="1:8" x14ac:dyDescent="0.2">
      <c r="A147" s="21">
        <v>476</v>
      </c>
      <c r="B147" s="10">
        <v>144</v>
      </c>
      <c r="C147" s="11" t="s">
        <v>83</v>
      </c>
      <c r="D147" s="32" t="s">
        <v>97</v>
      </c>
      <c r="E147" s="7">
        <v>0</v>
      </c>
      <c r="F147" s="7">
        <v>0</v>
      </c>
      <c r="G147" s="7" t="s">
        <v>264</v>
      </c>
      <c r="H147" s="7"/>
    </row>
    <row r="148" spans="1:8" x14ac:dyDescent="0.2">
      <c r="A148" s="21">
        <v>477</v>
      </c>
      <c r="B148" s="2">
        <v>145</v>
      </c>
      <c r="C148" t="s">
        <v>2</v>
      </c>
      <c r="D148" s="33">
        <v>40760</v>
      </c>
      <c r="E148" s="12">
        <v>8.797666060073369E-3</v>
      </c>
      <c r="F148" s="12">
        <v>5.512512116321506E-3</v>
      </c>
      <c r="G148" s="12">
        <v>6.164639799608543E-3</v>
      </c>
      <c r="H148" s="12"/>
    </row>
    <row r="149" spans="1:8" x14ac:dyDescent="0.2">
      <c r="A149" s="21">
        <v>478</v>
      </c>
      <c r="B149" s="2">
        <v>146</v>
      </c>
      <c r="C149" s="11" t="s">
        <v>138</v>
      </c>
      <c r="D149" s="33">
        <v>25311</v>
      </c>
      <c r="E149" s="12">
        <v>1.045993342003055E-2</v>
      </c>
      <c r="F149" s="12">
        <v>8.893174704268229E-3</v>
      </c>
      <c r="G149" s="12">
        <v>9.199735542770331E-3</v>
      </c>
      <c r="H149" s="7"/>
    </row>
    <row r="150" spans="1:8" x14ac:dyDescent="0.2">
      <c r="A150" s="21">
        <v>479</v>
      </c>
      <c r="B150" s="2">
        <v>147</v>
      </c>
      <c r="C150" s="11" t="s">
        <v>139</v>
      </c>
      <c r="D150" s="33">
        <v>21000</v>
      </c>
      <c r="E150" s="12">
        <v>1.4224326931509252E-2</v>
      </c>
      <c r="F150" s="12">
        <v>1.2244730918764067E-2</v>
      </c>
      <c r="G150" s="12">
        <v>1.3833786430471513E-2</v>
      </c>
      <c r="H150" s="7"/>
    </row>
    <row r="151" spans="1:8" x14ac:dyDescent="0.2">
      <c r="A151" s="21">
        <v>480</v>
      </c>
      <c r="B151" s="2">
        <v>148</v>
      </c>
      <c r="C151" s="11" t="s">
        <v>207</v>
      </c>
      <c r="D151" s="33">
        <v>40429</v>
      </c>
      <c r="E151" s="12">
        <v>9.5092344101696553E-3</v>
      </c>
      <c r="F151" s="12">
        <v>7.9369755070086267E-3</v>
      </c>
      <c r="G151" s="12">
        <v>7.4328670228628385E-3</v>
      </c>
      <c r="H151" s="12"/>
    </row>
    <row r="152" spans="1:8" x14ac:dyDescent="0.2">
      <c r="A152" s="21">
        <v>481</v>
      </c>
      <c r="B152" s="2">
        <v>149</v>
      </c>
      <c r="C152" s="11" t="s">
        <v>140</v>
      </c>
      <c r="D152" s="32">
        <v>39146</v>
      </c>
      <c r="E152" s="7">
        <v>8.3141946495394314E-3</v>
      </c>
      <c r="F152" s="12">
        <v>8.2363110258866241E-3</v>
      </c>
      <c r="G152" s="12">
        <v>8.7202464401108758E-3</v>
      </c>
      <c r="H152" s="7"/>
    </row>
    <row r="153" spans="1:8" x14ac:dyDescent="0.2">
      <c r="A153" s="21">
        <v>482</v>
      </c>
      <c r="B153" s="2">
        <v>150</v>
      </c>
      <c r="C153" s="16" t="s">
        <v>145</v>
      </c>
      <c r="D153" s="33">
        <v>5432</v>
      </c>
      <c r="E153" s="12">
        <v>0</v>
      </c>
      <c r="F153" s="12">
        <v>0</v>
      </c>
      <c r="G153" s="12">
        <v>0</v>
      </c>
      <c r="H153" s="12"/>
    </row>
    <row r="154" spans="1:8" x14ac:dyDescent="0.2">
      <c r="A154" s="21">
        <v>483</v>
      </c>
      <c r="B154" s="2">
        <v>151</v>
      </c>
      <c r="C154" s="16" t="s">
        <v>146</v>
      </c>
      <c r="D154" s="32" t="s">
        <v>97</v>
      </c>
      <c r="E154" s="7">
        <v>0</v>
      </c>
      <c r="F154" s="7">
        <v>0</v>
      </c>
      <c r="G154" s="7" t="s">
        <v>264</v>
      </c>
      <c r="H154" s="12"/>
    </row>
    <row r="155" spans="1:8" x14ac:dyDescent="0.2">
      <c r="A155" s="21">
        <v>485</v>
      </c>
      <c r="B155" s="2">
        <v>152</v>
      </c>
      <c r="C155" s="16" t="s">
        <v>217</v>
      </c>
      <c r="D155" s="32">
        <v>2835</v>
      </c>
      <c r="E155" s="12">
        <v>0</v>
      </c>
      <c r="F155" s="12">
        <v>0</v>
      </c>
      <c r="G155" s="12">
        <v>0</v>
      </c>
      <c r="H155" s="12"/>
    </row>
    <row r="156" spans="1:8" x14ac:dyDescent="0.2">
      <c r="A156" s="21">
        <v>486</v>
      </c>
      <c r="B156" s="2">
        <v>153</v>
      </c>
      <c r="C156" t="s">
        <v>6</v>
      </c>
      <c r="D156" s="33">
        <v>3500</v>
      </c>
      <c r="E156" s="12">
        <v>0</v>
      </c>
      <c r="F156" s="12">
        <v>0</v>
      </c>
      <c r="G156" s="12">
        <v>5.2372182758923091E-3</v>
      </c>
      <c r="H156" s="18"/>
    </row>
    <row r="157" spans="1:8" x14ac:dyDescent="0.2">
      <c r="A157" s="21">
        <v>487</v>
      </c>
      <c r="B157" s="2">
        <v>154</v>
      </c>
      <c r="C157" s="20" t="s">
        <v>152</v>
      </c>
      <c r="D157" s="33">
        <v>48900</v>
      </c>
      <c r="E157" s="12">
        <v>1.4693295471521414E-2</v>
      </c>
      <c r="F157" s="12">
        <v>1.3941080693614334E-2</v>
      </c>
      <c r="G157" s="12">
        <v>1.4182361869037801E-2</v>
      </c>
      <c r="H157" s="18"/>
    </row>
    <row r="158" spans="1:8" x14ac:dyDescent="0.2">
      <c r="A158" s="21">
        <v>488</v>
      </c>
      <c r="B158" s="2">
        <v>155</v>
      </c>
      <c r="C158" t="s">
        <v>208</v>
      </c>
      <c r="D158" s="32">
        <v>17536</v>
      </c>
      <c r="E158" s="12">
        <v>1.445907637503702E-2</v>
      </c>
      <c r="F158" s="12">
        <v>1.3964784881681598E-2</v>
      </c>
      <c r="G158" s="12">
        <v>1.4304347734765705E-2</v>
      </c>
      <c r="H158" s="18"/>
    </row>
    <row r="159" spans="1:8" x14ac:dyDescent="0.2">
      <c r="A159" s="21">
        <v>489</v>
      </c>
      <c r="B159" s="2">
        <v>156</v>
      </c>
      <c r="C159" t="s">
        <v>209</v>
      </c>
      <c r="D159" s="32" t="s">
        <v>97</v>
      </c>
      <c r="E159" s="7">
        <v>0</v>
      </c>
      <c r="F159" s="7">
        <v>0</v>
      </c>
      <c r="G159" s="7" t="s">
        <v>264</v>
      </c>
      <c r="H159" s="12"/>
    </row>
    <row r="160" spans="1:8" x14ac:dyDescent="0.2">
      <c r="A160" s="21">
        <v>491</v>
      </c>
      <c r="B160" s="2">
        <v>157</v>
      </c>
      <c r="C160" t="s">
        <v>257</v>
      </c>
      <c r="D160" s="33">
        <v>58806</v>
      </c>
      <c r="E160" s="12">
        <v>1.0826824771483902E-2</v>
      </c>
      <c r="F160" s="12">
        <v>8.5527872094822571E-3</v>
      </c>
      <c r="G160" s="12">
        <v>9.6253478000621739E-3</v>
      </c>
      <c r="H160" s="12"/>
    </row>
    <row r="161" spans="1:8" x14ac:dyDescent="0.2">
      <c r="A161" s="21">
        <v>492</v>
      </c>
      <c r="B161" s="2">
        <v>158</v>
      </c>
      <c r="C161" t="s">
        <v>258</v>
      </c>
      <c r="D161" s="24">
        <v>39300</v>
      </c>
      <c r="E161" s="12">
        <v>1.287728621033838E-2</v>
      </c>
      <c r="F161" s="12">
        <v>1.1331512018956665E-2</v>
      </c>
      <c r="G161" s="88">
        <v>1.1363064806614214E-2</v>
      </c>
      <c r="H161" s="18"/>
    </row>
    <row r="162" spans="1:8" x14ac:dyDescent="0.2">
      <c r="A162" s="21">
        <v>493</v>
      </c>
      <c r="B162" s="2">
        <v>159</v>
      </c>
      <c r="C162" t="s">
        <v>0</v>
      </c>
      <c r="D162" s="33">
        <v>75800</v>
      </c>
      <c r="E162" s="12">
        <v>1.0272420556827035E-2</v>
      </c>
      <c r="F162" s="12">
        <v>8.0391518502861241E-3</v>
      </c>
      <c r="G162" s="12">
        <v>7.9950954905400311E-3</v>
      </c>
      <c r="H162" s="12"/>
    </row>
    <row r="163" spans="1:8" x14ac:dyDescent="0.2">
      <c r="A163" s="21">
        <v>494</v>
      </c>
      <c r="B163" s="2">
        <v>160</v>
      </c>
      <c r="C163" t="s">
        <v>1</v>
      </c>
      <c r="D163" s="33">
        <v>25868</v>
      </c>
      <c r="E163" s="12">
        <v>9.8796885923674478E-3</v>
      </c>
      <c r="F163" s="12">
        <v>7.2911114602204419E-3</v>
      </c>
      <c r="G163" s="12">
        <v>7.7552897578441627E-3</v>
      </c>
      <c r="H163" s="12"/>
    </row>
    <row r="164" spans="1:8" x14ac:dyDescent="0.2">
      <c r="A164" s="21">
        <v>495</v>
      </c>
      <c r="B164" s="2">
        <v>161</v>
      </c>
      <c r="C164" t="s">
        <v>210</v>
      </c>
      <c r="D164" s="32" t="s">
        <v>97</v>
      </c>
      <c r="E164" s="12">
        <v>0</v>
      </c>
      <c r="F164" s="7">
        <v>0</v>
      </c>
      <c r="G164" s="7" t="s">
        <v>264</v>
      </c>
      <c r="H164" s="12"/>
    </row>
    <row r="165" spans="1:8" x14ac:dyDescent="0.2">
      <c r="A165" s="21">
        <v>496</v>
      </c>
      <c r="B165" s="21">
        <v>162</v>
      </c>
      <c r="C165" s="20" t="s">
        <v>167</v>
      </c>
      <c r="D165" s="32" t="s">
        <v>97</v>
      </c>
      <c r="E165" s="7">
        <v>0</v>
      </c>
      <c r="F165" s="7">
        <v>0</v>
      </c>
      <c r="G165" s="7" t="s">
        <v>264</v>
      </c>
      <c r="H165" s="12"/>
    </row>
    <row r="166" spans="1:8" x14ac:dyDescent="0.2">
      <c r="A166" s="21">
        <v>497</v>
      </c>
      <c r="B166" s="21">
        <v>163</v>
      </c>
      <c r="C166" s="20" t="s">
        <v>168</v>
      </c>
      <c r="D166" s="32" t="s">
        <v>97</v>
      </c>
      <c r="E166" s="7">
        <v>0</v>
      </c>
      <c r="F166" s="7">
        <v>0</v>
      </c>
      <c r="G166" s="7" t="s">
        <v>264</v>
      </c>
      <c r="H166" s="12"/>
    </row>
    <row r="167" spans="1:8" x14ac:dyDescent="0.2">
      <c r="A167" s="21">
        <v>498</v>
      </c>
      <c r="B167" s="21">
        <v>164</v>
      </c>
      <c r="C167" s="20" t="s">
        <v>171</v>
      </c>
      <c r="D167" s="32" t="s">
        <v>97</v>
      </c>
      <c r="E167" s="7">
        <v>0</v>
      </c>
      <c r="F167" s="7">
        <v>0</v>
      </c>
      <c r="G167" s="7" t="s">
        <v>264</v>
      </c>
      <c r="H167" s="12"/>
    </row>
    <row r="168" spans="1:8" x14ac:dyDescent="0.2">
      <c r="A168" s="21">
        <v>499</v>
      </c>
      <c r="B168" s="21">
        <v>165</v>
      </c>
      <c r="C168" s="20" t="s">
        <v>172</v>
      </c>
      <c r="D168" s="32">
        <v>38554</v>
      </c>
      <c r="E168" s="7">
        <v>0</v>
      </c>
      <c r="F168" s="7">
        <v>0</v>
      </c>
      <c r="G168" s="7">
        <v>1.297073488093043E-2</v>
      </c>
      <c r="H168" s="12"/>
    </row>
    <row r="169" spans="1:8" x14ac:dyDescent="0.2">
      <c r="A169" s="21">
        <v>508</v>
      </c>
      <c r="B169" s="2">
        <v>166</v>
      </c>
      <c r="C169" t="s">
        <v>259</v>
      </c>
      <c r="D169" s="32" t="s">
        <v>251</v>
      </c>
      <c r="E169" s="7">
        <v>0</v>
      </c>
      <c r="F169" s="7">
        <v>0</v>
      </c>
      <c r="G169" s="7" t="s">
        <v>264</v>
      </c>
      <c r="H169" s="12"/>
    </row>
    <row r="170" spans="1:8" x14ac:dyDescent="0.2">
      <c r="A170" s="21">
        <v>511</v>
      </c>
      <c r="B170" s="21">
        <v>167</v>
      </c>
      <c r="C170" t="s">
        <v>211</v>
      </c>
      <c r="D170" s="32" t="s">
        <v>97</v>
      </c>
      <c r="E170" s="7">
        <v>0</v>
      </c>
      <c r="F170" s="7">
        <v>0</v>
      </c>
      <c r="G170" s="7" t="s">
        <v>264</v>
      </c>
      <c r="H170" s="12"/>
    </row>
    <row r="171" spans="1:8" x14ac:dyDescent="0.2">
      <c r="A171" s="21">
        <v>513</v>
      </c>
      <c r="B171" s="21">
        <v>168</v>
      </c>
      <c r="C171" s="20" t="s">
        <v>173</v>
      </c>
      <c r="D171" s="32" t="s">
        <v>97</v>
      </c>
      <c r="E171" s="7">
        <v>0</v>
      </c>
      <c r="F171" s="7">
        <v>0</v>
      </c>
      <c r="G171" s="7" t="s">
        <v>264</v>
      </c>
      <c r="H171" s="18"/>
    </row>
    <row r="172" spans="1:8" x14ac:dyDescent="0.2">
      <c r="A172" s="21">
        <v>518</v>
      </c>
      <c r="B172" s="21">
        <v>169</v>
      </c>
      <c r="C172" t="s">
        <v>212</v>
      </c>
      <c r="D172" s="32" t="s">
        <v>97</v>
      </c>
      <c r="E172" s="7">
        <v>0</v>
      </c>
      <c r="F172" s="7">
        <v>0</v>
      </c>
      <c r="G172" s="7" t="s">
        <v>264</v>
      </c>
      <c r="H172" s="12"/>
    </row>
    <row r="173" spans="1:8" x14ac:dyDescent="0.2">
      <c r="A173" s="21">
        <v>523</v>
      </c>
      <c r="B173" s="21">
        <v>170</v>
      </c>
      <c r="C173" s="20" t="s">
        <v>190</v>
      </c>
      <c r="D173" s="81" t="s">
        <v>97</v>
      </c>
      <c r="E173" s="7">
        <v>0</v>
      </c>
      <c r="F173" s="7">
        <v>0</v>
      </c>
      <c r="G173" s="7" t="s">
        <v>264</v>
      </c>
      <c r="H173" s="12"/>
    </row>
    <row r="174" spans="1:8" x14ac:dyDescent="0.2">
      <c r="A174" s="21">
        <v>528</v>
      </c>
      <c r="B174" s="21">
        <v>171</v>
      </c>
      <c r="C174" t="s">
        <v>213</v>
      </c>
      <c r="D174" s="81" t="s">
        <v>97</v>
      </c>
      <c r="E174" s="7">
        <v>0</v>
      </c>
      <c r="F174" s="7">
        <v>0</v>
      </c>
      <c r="G174" s="7" t="s">
        <v>264</v>
      </c>
      <c r="H174" s="12"/>
    </row>
    <row r="175" spans="1:8" x14ac:dyDescent="0.2">
      <c r="A175" s="21">
        <v>531</v>
      </c>
      <c r="B175" s="21">
        <v>172</v>
      </c>
      <c r="C175" t="s">
        <v>214</v>
      </c>
      <c r="D175" s="81" t="s">
        <v>97</v>
      </c>
      <c r="E175" s="7">
        <v>0</v>
      </c>
      <c r="F175" s="7">
        <v>0</v>
      </c>
      <c r="G175" s="7" t="s">
        <v>264</v>
      </c>
      <c r="H175" s="12"/>
    </row>
    <row r="176" spans="1:8" x14ac:dyDescent="0.2">
      <c r="A176" s="21">
        <v>532</v>
      </c>
      <c r="B176" s="21">
        <v>173</v>
      </c>
      <c r="C176" t="s">
        <v>215</v>
      </c>
      <c r="D176" s="81" t="s">
        <v>97</v>
      </c>
      <c r="E176" s="7">
        <v>0</v>
      </c>
      <c r="F176" s="7">
        <v>0</v>
      </c>
      <c r="G176" s="7" t="s">
        <v>264</v>
      </c>
      <c r="H176" s="12"/>
    </row>
    <row r="177" spans="1:8" x14ac:dyDescent="0.2">
      <c r="A177" s="21">
        <v>534</v>
      </c>
      <c r="B177" s="2">
        <v>174</v>
      </c>
      <c r="C177" t="s">
        <v>216</v>
      </c>
      <c r="D177" s="32">
        <v>0</v>
      </c>
      <c r="E177" s="12">
        <v>0</v>
      </c>
      <c r="F177" s="12">
        <v>0</v>
      </c>
      <c r="G177" s="7" t="e">
        <v>#DIV/0!</v>
      </c>
      <c r="H177" s="12"/>
    </row>
    <row r="178" spans="1:8" x14ac:dyDescent="0.2">
      <c r="A178" s="21">
        <v>540</v>
      </c>
      <c r="B178" s="2">
        <v>175</v>
      </c>
      <c r="C178" t="s">
        <v>221</v>
      </c>
      <c r="D178" s="32" t="s">
        <v>97</v>
      </c>
      <c r="E178" s="7">
        <v>0</v>
      </c>
      <c r="F178" s="7">
        <v>0</v>
      </c>
      <c r="G178" s="7" t="s">
        <v>264</v>
      </c>
      <c r="H178" s="12"/>
    </row>
    <row r="179" spans="1:8" x14ac:dyDescent="0.2">
      <c r="A179" s="21">
        <v>544</v>
      </c>
      <c r="B179" s="2">
        <v>176</v>
      </c>
      <c r="C179" t="s">
        <v>260</v>
      </c>
      <c r="D179" s="32" t="s">
        <v>251</v>
      </c>
      <c r="E179" s="7">
        <v>0</v>
      </c>
      <c r="F179" s="7">
        <v>0</v>
      </c>
      <c r="G179" s="7" t="s">
        <v>264</v>
      </c>
      <c r="H179" s="18"/>
    </row>
    <row r="180" spans="1:8" x14ac:dyDescent="0.2">
      <c r="A180" s="21">
        <v>549</v>
      </c>
      <c r="B180" s="2">
        <v>177</v>
      </c>
      <c r="C180" t="s">
        <v>255</v>
      </c>
      <c r="D180" s="32" t="s">
        <v>263</v>
      </c>
      <c r="E180" s="7"/>
      <c r="F180" s="7"/>
      <c r="G180" s="7"/>
      <c r="H180" s="18"/>
    </row>
    <row r="181" spans="1:8" x14ac:dyDescent="0.2">
      <c r="A181" s="21">
        <v>550</v>
      </c>
      <c r="B181" s="2">
        <v>178</v>
      </c>
      <c r="C181" t="s">
        <v>261</v>
      </c>
      <c r="D181" s="32" t="s">
        <v>97</v>
      </c>
      <c r="E181" s="7">
        <v>0</v>
      </c>
      <c r="F181" s="7">
        <v>0</v>
      </c>
      <c r="G181" s="7" t="s">
        <v>264</v>
      </c>
      <c r="H181" s="18"/>
    </row>
    <row r="182" spans="1:8" x14ac:dyDescent="0.2">
      <c r="A182" s="21">
        <v>553</v>
      </c>
      <c r="B182" s="2">
        <v>179</v>
      </c>
      <c r="C182" t="s">
        <v>262</v>
      </c>
      <c r="D182" s="32" t="s">
        <v>97</v>
      </c>
      <c r="E182" s="7">
        <v>0</v>
      </c>
      <c r="F182" s="7">
        <v>0</v>
      </c>
      <c r="G182" s="7" t="s">
        <v>264</v>
      </c>
      <c r="H182" s="18"/>
    </row>
    <row r="183" spans="1:8" x14ac:dyDescent="0.2">
      <c r="A183" s="21">
        <v>555</v>
      </c>
      <c r="B183" s="2">
        <v>180</v>
      </c>
      <c r="C183" s="16" t="s">
        <v>151</v>
      </c>
      <c r="D183" s="33">
        <v>58299</v>
      </c>
      <c r="E183" s="12">
        <v>1.2672185883635905E-2</v>
      </c>
      <c r="F183" s="12">
        <v>1.2672185883635905E-2</v>
      </c>
      <c r="G183" s="12">
        <v>1.2755941196861126E-2</v>
      </c>
      <c r="H183" s="18"/>
    </row>
    <row r="184" spans="1:8" x14ac:dyDescent="0.2">
      <c r="A184" s="21">
        <v>559</v>
      </c>
      <c r="B184" s="2">
        <v>181</v>
      </c>
      <c r="C184" t="s">
        <v>4</v>
      </c>
      <c r="D184" s="33">
        <v>36310</v>
      </c>
      <c r="E184" s="12">
        <v>1.197923887132496E-2</v>
      </c>
      <c r="F184" s="12">
        <v>1.1977548225667382E-2</v>
      </c>
      <c r="G184" s="12">
        <v>1.0234830681837394E-2</v>
      </c>
      <c r="H184" s="18"/>
    </row>
    <row r="185" spans="1:8" x14ac:dyDescent="0.2">
      <c r="A185" s="21">
        <v>560</v>
      </c>
      <c r="B185" s="2">
        <v>182</v>
      </c>
      <c r="C185" t="s">
        <v>252</v>
      </c>
      <c r="D185" s="32" t="s">
        <v>263</v>
      </c>
      <c r="E185" s="12"/>
      <c r="F185" s="12"/>
      <c r="G185" s="12"/>
      <c r="H185" s="12"/>
    </row>
    <row r="186" spans="1:8" x14ac:dyDescent="0.2">
      <c r="A186" s="21">
        <v>562</v>
      </c>
      <c r="B186" s="2">
        <v>183</v>
      </c>
      <c r="C186" t="s">
        <v>253</v>
      </c>
      <c r="D186" s="32" t="s">
        <v>263</v>
      </c>
      <c r="E186" s="12"/>
      <c r="F186" s="12"/>
      <c r="G186" s="12"/>
      <c r="H186" s="12"/>
    </row>
    <row r="187" spans="1:8" x14ac:dyDescent="0.2">
      <c r="A187" s="21">
        <v>566</v>
      </c>
      <c r="B187" s="2">
        <v>184</v>
      </c>
      <c r="C187" t="s">
        <v>254</v>
      </c>
      <c r="D187" s="32" t="s">
        <v>263</v>
      </c>
      <c r="E187" s="12"/>
      <c r="F187" s="12"/>
      <c r="G187" s="12"/>
      <c r="H187" s="12"/>
    </row>
    <row r="188" spans="1:8" x14ac:dyDescent="0.2">
      <c r="A188" s="21">
        <v>795</v>
      </c>
      <c r="B188" s="2">
        <v>185</v>
      </c>
      <c r="C188" t="s">
        <v>3</v>
      </c>
      <c r="D188" s="33">
        <v>103053</v>
      </c>
      <c r="E188" s="12">
        <v>1.2229458233213208E-2</v>
      </c>
      <c r="F188" s="12">
        <v>1.1742900927568368E-2</v>
      </c>
      <c r="G188" s="12">
        <v>9.0310945144714463E-3</v>
      </c>
      <c r="H188" s="12"/>
    </row>
    <row r="189" spans="1:8" x14ac:dyDescent="0.2">
      <c r="A189" s="21">
        <v>796</v>
      </c>
      <c r="B189" s="2">
        <v>186</v>
      </c>
      <c r="C189" s="20" t="s">
        <v>197</v>
      </c>
      <c r="D189" s="32" t="s">
        <v>97</v>
      </c>
      <c r="E189" s="7">
        <v>0</v>
      </c>
      <c r="F189" s="7">
        <v>0</v>
      </c>
      <c r="G189" s="7" t="s">
        <v>264</v>
      </c>
      <c r="H189" s="12"/>
    </row>
    <row r="190" spans="1:8" ht="13.5" thickBot="1" x14ac:dyDescent="0.25">
      <c r="C190" s="20" t="s">
        <v>99</v>
      </c>
      <c r="D190" s="9">
        <f>SUM(D4:D189)</f>
        <v>45577864</v>
      </c>
      <c r="E190" s="13">
        <f>SUM(E4:E189)</f>
        <v>1.9861893299268809</v>
      </c>
      <c r="F190" s="13">
        <f>SUM(F4:F189)</f>
        <v>1.887374087304553</v>
      </c>
      <c r="G190" s="13" t="e">
        <f>SUM(G4:G189)</f>
        <v>#DIV/0!</v>
      </c>
      <c r="H190" s="17"/>
    </row>
    <row r="191" spans="1:8" ht="13.5" thickTop="1" x14ac:dyDescent="0.2"/>
    <row r="192" spans="1:8" x14ac:dyDescent="0.2"/>
    <row r="193" spans="4:7" x14ac:dyDescent="0.2">
      <c r="D193" s="5">
        <v>45577864</v>
      </c>
      <c r="F193" s="88" t="s">
        <v>99</v>
      </c>
      <c r="G193" s="88" t="s">
        <v>99</v>
      </c>
    </row>
    <row r="194" spans="4:7" x14ac:dyDescent="0.2">
      <c r="D194" s="5">
        <f>+D193-D190</f>
        <v>0</v>
      </c>
      <c r="F194" s="88" t="s">
        <v>99</v>
      </c>
      <c r="G194" s="88" t="s">
        <v>99</v>
      </c>
    </row>
    <row r="195" spans="4:7" x14ac:dyDescent="0.2"/>
    <row r="196" spans="4:7" x14ac:dyDescent="0.2"/>
    <row r="197" spans="4:7" x14ac:dyDescent="0.2">
      <c r="D197" s="32" t="s">
        <v>220</v>
      </c>
    </row>
    <row r="198" spans="4:7" x14ac:dyDescent="0.2">
      <c r="D198" s="32" t="s">
        <v>219</v>
      </c>
    </row>
    <row r="199" spans="4:7" x14ac:dyDescent="0.2">
      <c r="D199" s="32" t="s">
        <v>97</v>
      </c>
    </row>
    <row r="200" spans="4:7" x14ac:dyDescent="0.2">
      <c r="D200" s="32" t="s">
        <v>222</v>
      </c>
    </row>
    <row r="201" spans="4:7" x14ac:dyDescent="0.2"/>
    <row r="202" spans="4:7" x14ac:dyDescent="0.2"/>
    <row r="203" spans="4:7" x14ac:dyDescent="0.2"/>
    <row r="204" spans="4:7" x14ac:dyDescent="0.2"/>
    <row r="205" spans="4:7" x14ac:dyDescent="0.2"/>
    <row r="206" spans="4:7" x14ac:dyDescent="0.2"/>
    <row r="207" spans="4:7" x14ac:dyDescent="0.2"/>
    <row r="208" spans="4:7" x14ac:dyDescent="0.2"/>
    <row r="209" x14ac:dyDescent="0.2"/>
    <row r="210" x14ac:dyDescent="0.2"/>
  </sheetData>
  <sheetProtection algorithmName="SHA-512" hashValue="zGrgxbLAFC1jypFsnabddbppjW4uhv1G6cPsn65KeOEI+8bI+cV8+607nr4+qM9RmuK1D6TERidOHHrNA2YqBQ==" saltValue="z+3/BdM9jvp7BoYdKxmqbw==" spinCount="100000" sheet="1"/>
  <sortState ref="A4:G189">
    <sortCondition ref="A4"/>
  </sortState>
  <phoneticPr fontId="5" type="noConversion"/>
  <pageMargins left="0.42" right="0.16" top="0.2" bottom="0.1" header="0.16" footer="0.16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INSTRUCTIONS</vt:lpstr>
      <vt:lpstr>2021-2022 Worksheet</vt:lpstr>
      <vt:lpstr>School Numbers</vt:lpstr>
      <vt:lpstr>'2021-2022 Worksheet'!Print_Area</vt:lpstr>
      <vt:lpstr>INSTRUCTIONS!Print_Area</vt:lpstr>
      <vt:lpstr>'School Numbers'!Print_Area</vt:lpstr>
    </vt:vector>
  </TitlesOfParts>
  <Company>Micron Electronics,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Hill</dc:creator>
  <cp:lastModifiedBy>Aaron McCoy</cp:lastModifiedBy>
  <cp:lastPrinted>2019-03-22T20:27:04Z</cp:lastPrinted>
  <dcterms:created xsi:type="dcterms:W3CDTF">1998-09-23T20:29:32Z</dcterms:created>
  <dcterms:modified xsi:type="dcterms:W3CDTF">2021-04-13T21:59:20Z</dcterms:modified>
</cp:coreProperties>
</file>