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codeName="ThisWorkbook" hidePivotFieldList="1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4\Aaron\"/>
    </mc:Choice>
  </mc:AlternateContent>
  <xr:revisionPtr revIDLastSave="0" documentId="13_ncr:1_{74FE27AB-F5DF-4E68-936C-336F63F6C3FB}" xr6:coauthVersionLast="36" xr6:coauthVersionMax="36" xr10:uidLastSave="{00000000-0000-0000-0000-000000000000}"/>
  <bookViews>
    <workbookView xWindow="0" yWindow="0" windowWidth="28800" windowHeight="11505" activeTab="1" xr2:uid="{00000000-000D-0000-FFFF-FFFF00000000}"/>
  </bookViews>
  <sheets>
    <sheet name="INSTRUCTIONS" sheetId="38" r:id="rId1"/>
    <sheet name="2023-2024 Worksheet" sheetId="36" r:id="rId2"/>
    <sheet name="School Numbers" sheetId="37" r:id="rId3"/>
  </sheets>
  <definedNames>
    <definedName name="_xlnm.Database">#REF!</definedName>
    <definedName name="OLE_LINK4" localSheetId="0">INSTRUCTIONS!#REF!</definedName>
    <definedName name="_xlnm.Print_Area" localSheetId="1">'2023-2024 Worksheet'!$A$1:$AT$44</definedName>
    <definedName name="_xlnm.Print_Area" localSheetId="0">INSTRUCTIONS!$A$1:$W$30</definedName>
    <definedName name="_xlnm.Print_Area" localSheetId="2">'School Numbers'!$A$2:$F$142</definedName>
  </definedNames>
  <calcPr calcId="191029"/>
</workbook>
</file>

<file path=xl/calcChain.xml><?xml version="1.0" encoding="utf-8"?>
<calcChain xmlns="http://schemas.openxmlformats.org/spreadsheetml/2006/main">
  <c r="C191" i="37" l="1"/>
  <c r="F4" i="36" l="1"/>
  <c r="F16" i="36" l="1"/>
  <c r="F11" i="36"/>
  <c r="K22" i="36" l="1"/>
  <c r="K25" i="36" s="1"/>
  <c r="C195" i="37"/>
  <c r="K28" i="36" l="1"/>
  <c r="K34" i="36"/>
  <c r="F18" i="36" l="1"/>
  <c r="F17" i="36"/>
</calcChain>
</file>

<file path=xl/sharedStrings.xml><?xml version="1.0" encoding="utf-8"?>
<sst xmlns="http://schemas.openxmlformats.org/spreadsheetml/2006/main" count="372" uniqueCount="261">
  <si>
    <t>North Star Charter School</t>
  </si>
  <si>
    <t>Pocatello Community Charter School</t>
  </si>
  <si>
    <t>Blackfoot Charter Community Learning Center</t>
  </si>
  <si>
    <t>Idaho Arts Charter School</t>
  </si>
  <si>
    <t>Thomas Jefferson Charter School</t>
  </si>
  <si>
    <t>Moscow Charter School</t>
  </si>
  <si>
    <t>Upper Carmen Charter School</t>
  </si>
  <si>
    <t>Victory Charter School</t>
  </si>
  <si>
    <t>Liberty Charter School</t>
  </si>
  <si>
    <t>Potlatch</t>
  </si>
  <si>
    <t>Troy</t>
  </si>
  <si>
    <t>Salmon</t>
  </si>
  <si>
    <t>South Lemhi</t>
  </si>
  <si>
    <t>Nezperce Joint</t>
  </si>
  <si>
    <t>Kamiah Joint</t>
  </si>
  <si>
    <t>Highland Joint</t>
  </si>
  <si>
    <t>Madison</t>
  </si>
  <si>
    <t>Ririe Joint</t>
  </si>
  <si>
    <t>West Jefferson</t>
  </si>
  <si>
    <t>Jerome Joint</t>
  </si>
  <si>
    <t>Valley</t>
  </si>
  <si>
    <t>Coeur d' Alene</t>
  </si>
  <si>
    <t>Lakeland</t>
  </si>
  <si>
    <t>Post Falls</t>
  </si>
  <si>
    <t>Kootenai Joint</t>
  </si>
  <si>
    <t>Moscow</t>
  </si>
  <si>
    <t>Genesee Joint</t>
  </si>
  <si>
    <t>Kendrick Joint</t>
  </si>
  <si>
    <t>Salmon River Joint</t>
  </si>
  <si>
    <t>Mountain View</t>
  </si>
  <si>
    <t>Xavier Charter School</t>
  </si>
  <si>
    <t>Vision Charter School</t>
  </si>
  <si>
    <t>District / Charter School</t>
  </si>
  <si>
    <t>Swan Valley Elementary</t>
  </si>
  <si>
    <t>Blaine County</t>
  </si>
  <si>
    <t>Avery</t>
  </si>
  <si>
    <t>McCall-Donnelly Joint</t>
  </si>
  <si>
    <t>$</t>
  </si>
  <si>
    <t>Sugar-Salem Joint</t>
  </si>
  <si>
    <t>Minidoka County Joint</t>
  </si>
  <si>
    <t>Lewiston Independent</t>
  </si>
  <si>
    <t>Lapwai</t>
  </si>
  <si>
    <t>Culdesac Joint</t>
  </si>
  <si>
    <t>Oneida County</t>
  </si>
  <si>
    <t>Marsing Joint</t>
  </si>
  <si>
    <t>Pleasant Valley Elementary</t>
  </si>
  <si>
    <t>Bruneau-Grand View Joint</t>
  </si>
  <si>
    <t>Payette Joint</t>
  </si>
  <si>
    <t>New Plymouth</t>
  </si>
  <si>
    <t>Fruitland</t>
  </si>
  <si>
    <t>School Number:</t>
  </si>
  <si>
    <t>School Name:</t>
  </si>
  <si>
    <t>Homedale Joint</t>
  </si>
  <si>
    <t>American Falls Joint</t>
  </si>
  <si>
    <t>Rockland</t>
  </si>
  <si>
    <t>Arbon Elementary</t>
  </si>
  <si>
    <t>Mullan</t>
  </si>
  <si>
    <t>Wallace</t>
  </si>
  <si>
    <t>Teton County</t>
  </si>
  <si>
    <t>Twin Falls</t>
  </si>
  <si>
    <t>Buhl Joint</t>
  </si>
  <si>
    <t>Filer</t>
  </si>
  <si>
    <t>Kimberly</t>
  </si>
  <si>
    <t>Hansen</t>
  </si>
  <si>
    <t>Three Creek Joint Elementary</t>
  </si>
  <si>
    <t>Castleford Joint</t>
  </si>
  <si>
    <t>Murtaugh Joint</t>
  </si>
  <si>
    <t>Cascade</t>
  </si>
  <si>
    <t>Weiser</t>
  </si>
  <si>
    <t>Cambridge Joint</t>
  </si>
  <si>
    <t>Midvale</t>
  </si>
  <si>
    <t>Challis Joint</t>
  </si>
  <si>
    <t>Mackay Joint</t>
  </si>
  <si>
    <t>Fremont County Joint</t>
  </si>
  <si>
    <t>Emmett Independent</t>
  </si>
  <si>
    <t>Gooding Joint</t>
  </si>
  <si>
    <t>Wendell</t>
  </si>
  <si>
    <t>Hagerman Joint</t>
  </si>
  <si>
    <t>Bliss Joint</t>
  </si>
  <si>
    <t>Cottonwood Joint</t>
  </si>
  <si>
    <t>Jefferson County Joint</t>
  </si>
  <si>
    <t>Payette River Technical Academy</t>
  </si>
  <si>
    <t>Sage International School of Boise</t>
  </si>
  <si>
    <t>Palouse Prairie Charter School</t>
  </si>
  <si>
    <t>Shoshone Joint</t>
  </si>
  <si>
    <t>Dietrich</t>
  </si>
  <si>
    <t>Richfield</t>
  </si>
  <si>
    <t>Prairie Elementary</t>
  </si>
  <si>
    <t>Glenns Ferry Joint</t>
  </si>
  <si>
    <t>Mountain Home</t>
  </si>
  <si>
    <t>Preston Joint</t>
  </si>
  <si>
    <t>West Side Joint</t>
  </si>
  <si>
    <t>a</t>
  </si>
  <si>
    <t>b</t>
  </si>
  <si>
    <t>c</t>
  </si>
  <si>
    <t>e</t>
  </si>
  <si>
    <t>Lease</t>
  </si>
  <si>
    <t>Virtual</t>
  </si>
  <si>
    <t xml:space="preserve"> </t>
  </si>
  <si>
    <t>Boise Independent</t>
  </si>
  <si>
    <t>Kuna Joint</t>
  </si>
  <si>
    <t>Meadows Valley</t>
  </si>
  <si>
    <t>Council</t>
  </si>
  <si>
    <t>Marsh Valley Joint</t>
  </si>
  <si>
    <t>Pocatello</t>
  </si>
  <si>
    <t>Bear Lake County</t>
  </si>
  <si>
    <t>St. Maries Joint</t>
  </si>
  <si>
    <t>Plummer / Worley Joint</t>
  </si>
  <si>
    <t>Snake River</t>
  </si>
  <si>
    <t>Blackfoot</t>
  </si>
  <si>
    <t>Aberdeen</t>
  </si>
  <si>
    <t>Firth</t>
  </si>
  <si>
    <t>Shelley Joint</t>
  </si>
  <si>
    <t>Garden Valley</t>
  </si>
  <si>
    <t>Basin</t>
  </si>
  <si>
    <t>Horseshoe Bend</t>
  </si>
  <si>
    <t>West Bonner County</t>
  </si>
  <si>
    <t>Lake Pend Oreille</t>
  </si>
  <si>
    <t>Idaho Falls</t>
  </si>
  <si>
    <t>Bonneville Joint</t>
  </si>
  <si>
    <t>Boundary County</t>
  </si>
  <si>
    <t>Butte County</t>
  </si>
  <si>
    <t>Camas County</t>
  </si>
  <si>
    <t>Nampa</t>
  </si>
  <si>
    <t>Caldwell</t>
  </si>
  <si>
    <t>Wilder</t>
  </si>
  <si>
    <t>Middleton</t>
  </si>
  <si>
    <t>Notus</t>
  </si>
  <si>
    <t>Melba Joint</t>
  </si>
  <si>
    <t>Parma</t>
  </si>
  <si>
    <t>Vallivue</t>
  </si>
  <si>
    <t>Grace Joint</t>
  </si>
  <si>
    <t>North Gem</t>
  </si>
  <si>
    <t>Soda Springs Joint</t>
  </si>
  <si>
    <t>Cassia County Joint</t>
  </si>
  <si>
    <t>Clark County Joint</t>
  </si>
  <si>
    <t>Orofino Joint</t>
  </si>
  <si>
    <t>Legacy Charter School</t>
  </si>
  <si>
    <t>Heritage Academy</t>
  </si>
  <si>
    <t>Heritage Community Charter School</t>
  </si>
  <si>
    <t>Line a</t>
  </si>
  <si>
    <t>Line b</t>
  </si>
  <si>
    <t>Line c</t>
  </si>
  <si>
    <t>The worksheet has been protected to allow data entry into cells highlighted in yellow only.</t>
  </si>
  <si>
    <t>American Heritage Charter School</t>
  </si>
  <si>
    <t>Chief Tahgee Elementary Academy</t>
  </si>
  <si>
    <t>Line e</t>
  </si>
  <si>
    <t>d</t>
  </si>
  <si>
    <t>(line a x $81.45 x 2%)</t>
  </si>
  <si>
    <t>Line d</t>
  </si>
  <si>
    <t>COSSA Academy</t>
  </si>
  <si>
    <t>Forrest M. Bird Charter School</t>
  </si>
  <si>
    <t>[line c x (line b / 2%)]</t>
  </si>
  <si>
    <t>SORT by column A PRIOR TO Sending to Schools</t>
  </si>
  <si>
    <t xml:space="preserve">buildings owned by your school district / charter school must equal or exceed </t>
  </si>
  <si>
    <t>If your planned qualifying expenditure total is less than this amount, the difference must be</t>
  </si>
  <si>
    <t>set aside and reserved for future years.</t>
  </si>
  <si>
    <t>[line c x {(2% - line b) / 2%}]</t>
  </si>
  <si>
    <t>Meridian Technical Charter High School</t>
  </si>
  <si>
    <t>Meridian Medical Arts Charter High School</t>
  </si>
  <si>
    <t>McKenna Charter School</t>
  </si>
  <si>
    <t>Rolling Hills Public Charter School</t>
  </si>
  <si>
    <t>Falcon Ridge Public Charter School</t>
  </si>
  <si>
    <t>White Pine Charter School</t>
  </si>
  <si>
    <t>The Village Charter School</t>
  </si>
  <si>
    <t>Monticello Montessori Charter School</t>
  </si>
  <si>
    <t>Gem Prep: Pocatello</t>
  </si>
  <si>
    <t>Pathways in Education - Nampa</t>
  </si>
  <si>
    <t>Idaho Virtual Academy</t>
  </si>
  <si>
    <t>Connor Academy</t>
  </si>
  <si>
    <t>Gem Prep: Meridian</t>
  </si>
  <si>
    <t>Future Public School</t>
  </si>
  <si>
    <t>Project Impact STEM Academy</t>
  </si>
  <si>
    <t xml:space="preserve">Idaho Code 33-1019 requires schools to spend or reserve for future years a minimum amount for qualifying </t>
  </si>
  <si>
    <t xml:space="preserve">repairs and maintenance to student-occupied buildings owned by the school district / charter school.  This </t>
  </si>
  <si>
    <t xml:space="preserve">Enter your school district or charter school number into cell C4.  This will generate data specific to your school. </t>
  </si>
  <si>
    <t>(See the Worksheet Tab named "School Numbers" for the number for your district/charter school.)</t>
  </si>
  <si>
    <t xml:space="preserve">Calculates the Estimated State Match you will receive for School Building Maintenance.  (This will </t>
  </si>
  <si>
    <t xml:space="preserve">come to you as Lottery dollars and possibly Additional State Maintenance Dollars.) </t>
  </si>
  <si>
    <t xml:space="preserve"> is included below for reference.)</t>
  </si>
  <si>
    <t>(State match funds will initially come to you as a lottery distribution in late August.  If</t>
  </si>
  <si>
    <t xml:space="preserve">the August lottery distribution does not satisfy the state match requirement, you will </t>
  </si>
  <si>
    <t xml:space="preserve">CAUTION!  Your state match distribution (as estimated above on line e) includes both </t>
  </si>
  <si>
    <t xml:space="preserve">lottery funds and, if applicable, additional state match funds. Be careful that you don't </t>
  </si>
  <si>
    <t xml:space="preserve">estimate lottery funds elsewhere &amp; budget twice for lottery revenues.  </t>
  </si>
  <si>
    <t>Elevate Academy</t>
  </si>
  <si>
    <t>Idaho Department of Education - Public School Finance</t>
  </si>
  <si>
    <t>Whitepine Joint</t>
  </si>
  <si>
    <t>Kellogg Joint</t>
  </si>
  <si>
    <t>Gem Prep: Nampa</t>
  </si>
  <si>
    <t>Compass Public Charter School</t>
  </si>
  <si>
    <t>INSPIRE Connections Academy</t>
  </si>
  <si>
    <t>Taylor's Crossing Public Charter School</t>
  </si>
  <si>
    <t>North Valley Academy</t>
  </si>
  <si>
    <t>iSucceed Virtual High School</t>
  </si>
  <si>
    <t>Idaho Science and Technology Charter School</t>
  </si>
  <si>
    <t>Idaho Connects Online (ICON)</t>
  </si>
  <si>
    <t>Kootenai Bridge Academy</t>
  </si>
  <si>
    <t>STEM Charter Academy</t>
  </si>
  <si>
    <t>Syringa Mountain School</t>
  </si>
  <si>
    <t>Idaho Technical Career Academy</t>
  </si>
  <si>
    <t>Alturas International Academy</t>
  </si>
  <si>
    <t>Peace Valley Charter School</t>
  </si>
  <si>
    <t>Forge International School</t>
  </si>
  <si>
    <t>FernWaters Public Charter School</t>
  </si>
  <si>
    <t>Treasure Valley Classical Academy</t>
  </si>
  <si>
    <t>Gem Prep: Online</t>
  </si>
  <si>
    <t>Bingham Academy</t>
  </si>
  <si>
    <t>Island Park Charter School</t>
  </si>
  <si>
    <t>Please contact Aaron McCoy at (208) 332-6846 or amccoy@sde.idaho.gov with any questions.</t>
  </si>
  <si>
    <t>FY 2021 Local Match Percentage:</t>
  </si>
  <si>
    <t>Questions?  Please contact Aaron McCoy at (208) 332-6846 or amccoy@sde.idaho.gov</t>
  </si>
  <si>
    <t>Virtual/Lease</t>
  </si>
  <si>
    <t>Alturas Preparatory Academy, Inc.</t>
  </si>
  <si>
    <t>RISE Charter School, Inc.</t>
  </si>
  <si>
    <t>Cardinal Academy, Incorporated</t>
  </si>
  <si>
    <t>Gem Prep: Meridian North LLC.</t>
  </si>
  <si>
    <t>West Ada Joint</t>
  </si>
  <si>
    <t>Coeur d'Alene Charter Academy</t>
  </si>
  <si>
    <t>ANSER Charter School</t>
  </si>
  <si>
    <t>Hayden Canyon Charter School</t>
  </si>
  <si>
    <t>MOSAIC</t>
  </si>
  <si>
    <t>Doral Academy of Idaho</t>
  </si>
  <si>
    <t>Pinecrest Academy of Idaho</t>
  </si>
  <si>
    <t>N/A</t>
  </si>
  <si>
    <t>FY 2021 Local Match %</t>
  </si>
  <si>
    <t>FY 2022 Local Match Percentage:</t>
  </si>
  <si>
    <t>FY 2022 Local Match %</t>
  </si>
  <si>
    <t>Instructions for Estimating Your FY 2024 School Building Maintenance Requirement</t>
  </si>
  <si>
    <t>worksheet will help you estimate the amount required for FY 2024.</t>
  </si>
  <si>
    <t xml:space="preserve">Enter your Estimated FY 2024 Student Occupied Square Footage into cell K8.  </t>
  </si>
  <si>
    <t>-The SDE will calculate your FY 2024 local match percentage in the fall of 2023.</t>
  </si>
  <si>
    <t xml:space="preserve">Calculates your Estimated "Overall" FY 2024 Required Allocation for School Building Maintenance.  </t>
  </si>
  <si>
    <t>Calculates your estimated FY 2024 Local Requirement.</t>
  </si>
  <si>
    <t>(Your FY 2023 student-occupied square footage is shown in cell F11 as a reference.)</t>
  </si>
  <si>
    <t>Enter your Estimated FY 2024 Local Match Requirement into cell K13.</t>
  </si>
  <si>
    <t>-Your FY 2021, FY 2022, and FY 2023 local match requirement percentages are in cells F16, F17,</t>
  </si>
  <si>
    <t xml:space="preserve"> and F18 as a reference.</t>
  </si>
  <si>
    <t>FY 2023 Square Footage</t>
  </si>
  <si>
    <t>FY 2023 Local Match %</t>
  </si>
  <si>
    <t>Mountain Community School</t>
  </si>
  <si>
    <t>Gem Prep: Meridian South</t>
  </si>
  <si>
    <t>Elevate Academy North</t>
  </si>
  <si>
    <t>Elevate Academy Nampa</t>
  </si>
  <si>
    <t>New Building</t>
  </si>
  <si>
    <t>2023-2024 Worksheet</t>
  </si>
  <si>
    <t>2023-2024 Estimating School Building Maintenance Worksheet</t>
  </si>
  <si>
    <t>FY 2024 Estimates</t>
  </si>
  <si>
    <t>Estimated FY 2024 Student-Occupied Square Footage:</t>
  </si>
  <si>
    <t>(Enter your estimated FY 2024 student-occupied square footage as of the first day of the school year. Your FY 2023 square footage</t>
  </si>
  <si>
    <t>FY 2023 Student-Occupied Square Footage:</t>
  </si>
  <si>
    <t>Estimated FY 2024 Local Match Requirement Percentage:</t>
  </si>
  <si>
    <t xml:space="preserve">(Enter your estimated FY 2024 local match requirement percentage.  The actual requirement for FY 2024 will not be known until </t>
  </si>
  <si>
    <t xml:space="preserve"> the fall of 2023. Your local match requirement percentages for the last three years are included below for reference.)</t>
  </si>
  <si>
    <t>FY 2023 Local Match Percentage:</t>
  </si>
  <si>
    <t>Calculation of FY 2024 Maintenance</t>
  </si>
  <si>
    <t>Estimated FY 2024 School Building Maintenance Requirement (Gross Amount):</t>
  </si>
  <si>
    <t>Estimated FY 2024 Local Match Requirement:</t>
  </si>
  <si>
    <t>Estimated FY 2024 State Match Distribution:</t>
  </si>
  <si>
    <t>receive an additional state match distribution in the fall of 2023.)</t>
  </si>
  <si>
    <t xml:space="preserve">Your planned FY 2024 qualifying repair and maintenance expenditures for student-occupied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</si>
</sst>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0.0"/>
    <numFmt numFmtId="167" formatCode="0.0000%"/>
    <numFmt numFmtId="168" formatCode="_(&quot;$&quot;* #,##0_);_(&quot;$&quot;* \(#,##0\);_(&quot;$&quot;* &quot;-&quot;??_);_(@_)"/>
  </numFmts>
  <fonts count="4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rgb="FF0000FF"/>
      <name val="Arial"/>
      <family val="2"/>
    </font>
    <font>
      <b/>
      <sz val="11"/>
      <color indexed="8"/>
      <name val="Calibri"/>
      <family val="2"/>
    </font>
    <font>
      <sz val="12"/>
      <name val="Helv"/>
    </font>
    <font>
      <sz val="10"/>
      <name val="Helv"/>
    </font>
    <font>
      <sz val="14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  <font>
      <sz val="12"/>
      <name val="Calibri Light"/>
      <family val="2"/>
    </font>
    <font>
      <sz val="10"/>
      <name val="Calibri Light"/>
      <family val="2"/>
    </font>
    <font>
      <sz val="11"/>
      <name val="Calibri Light"/>
      <family val="2"/>
    </font>
    <font>
      <i/>
      <sz val="10"/>
      <color rgb="FF0000FF"/>
      <name val="Calibri Light"/>
      <family val="2"/>
    </font>
    <font>
      <i/>
      <sz val="12"/>
      <color rgb="FF0000FF"/>
      <name val="Calibri Light"/>
      <family val="2"/>
    </font>
    <font>
      <i/>
      <sz val="10"/>
      <color indexed="12"/>
      <name val="Calibri Light"/>
      <family val="2"/>
    </font>
    <font>
      <b/>
      <sz val="12"/>
      <name val="Calibri Light"/>
      <family val="2"/>
    </font>
    <font>
      <i/>
      <sz val="12"/>
      <name val="Calibri Light"/>
      <family val="2"/>
    </font>
    <font>
      <b/>
      <sz val="14"/>
      <color indexed="56"/>
      <name val="Calibri"/>
      <family val="2"/>
    </font>
    <font>
      <sz val="12"/>
      <color theme="0"/>
      <name val="Calibri Light"/>
      <family val="2"/>
    </font>
    <font>
      <b/>
      <sz val="12"/>
      <color rgb="FFC00000"/>
      <name val="Calibri Light"/>
      <family val="2"/>
    </font>
    <font>
      <i/>
      <sz val="10"/>
      <color rgb="FFC00000"/>
      <name val="Calibri Light"/>
      <family val="2"/>
    </font>
    <font>
      <b/>
      <i/>
      <sz val="14"/>
      <color rgb="FFC00000"/>
      <name val="Calibri"/>
      <family val="2"/>
    </font>
    <font>
      <i/>
      <sz val="14"/>
      <color rgb="FFC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0"/>
      </top>
      <bottom style="double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1" fillId="0" borderId="0" applyFont="0" applyFill="0" applyBorder="0" applyAlignment="0" applyProtection="0"/>
    <xf numFmtId="0" fontId="2" fillId="0" borderId="0" applyProtection="0"/>
    <xf numFmtId="0" fontId="14" fillId="0" borderId="0" applyNumberFormat="0" applyFill="0" applyBorder="0" applyAlignment="0" applyProtection="0"/>
    <xf numFmtId="2" fontId="2" fillId="0" borderId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3" fillId="0" borderId="0" applyProtection="0"/>
    <xf numFmtId="0" fontId="4" fillId="0" borderId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22" fillId="23" borderId="7" applyNumberFormat="0" applyFont="0" applyAlignment="0" applyProtection="0"/>
    <xf numFmtId="0" fontId="23" fillId="20" borderId="8" applyNumberFormat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9" applyProtection="0"/>
    <xf numFmtId="0" fontId="25" fillId="0" borderId="0" applyNumberFormat="0" applyFill="0" applyBorder="0" applyAlignment="0" applyProtection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1" fillId="23" borderId="7" applyNumberFormat="0" applyFon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8" fillId="0" borderId="0"/>
    <xf numFmtId="44" fontId="1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1" fillId="0" borderId="0"/>
    <xf numFmtId="44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164" fontId="6" fillId="0" borderId="0" xfId="0" applyNumberFormat="1" applyFont="1"/>
    <xf numFmtId="164" fontId="6" fillId="0" borderId="0" xfId="0" applyNumberFormat="1" applyFont="1" applyAlignment="1">
      <alignment horizontal="left"/>
    </xf>
    <xf numFmtId="165" fontId="1" fillId="0" borderId="0" xfId="28" applyNumberFormat="1" applyFill="1"/>
    <xf numFmtId="165" fontId="1" fillId="0" borderId="0" xfId="28" applyNumberFormat="1" applyFont="1" applyFill="1" applyAlignment="1">
      <alignment horizontal="center" wrapText="1"/>
    </xf>
    <xf numFmtId="165" fontId="8" fillId="0" borderId="0" xfId="28" applyNumberFormat="1" applyFont="1" applyFill="1" applyAlignment="1">
      <alignment horizontal="right"/>
    </xf>
    <xf numFmtId="43" fontId="8" fillId="0" borderId="0" xfId="28" applyFont="1" applyFill="1" applyAlignment="1">
      <alignment horizontal="right"/>
    </xf>
    <xf numFmtId="165" fontId="1" fillId="0" borderId="11" xfId="28" applyNumberFormat="1" applyFill="1" applyBorder="1"/>
    <xf numFmtId="164" fontId="1" fillId="0" borderId="0" xfId="0" applyNumberFormat="1" applyFont="1" applyFill="1" applyAlignment="1">
      <alignment horizontal="left"/>
    </xf>
    <xf numFmtId="167" fontId="8" fillId="0" borderId="0" xfId="44" applyNumberFormat="1" applyFont="1" applyFill="1" applyAlignment="1">
      <alignment horizontal="right"/>
    </xf>
    <xf numFmtId="0" fontId="0" fillId="0" borderId="0" xfId="0" applyProtection="1"/>
    <xf numFmtId="164" fontId="1" fillId="0" borderId="0" xfId="48" applyNumberFormat="1" applyFont="1" applyFill="1" applyBorder="1"/>
    <xf numFmtId="0" fontId="0" fillId="0" borderId="0" xfId="0" applyProtection="1">
      <protection locked="0"/>
    </xf>
    <xf numFmtId="0" fontId="1" fillId="0" borderId="0" xfId="0" applyFont="1"/>
    <xf numFmtId="1" fontId="0" fillId="0" borderId="0" xfId="0" applyNumberFormat="1" applyAlignment="1">
      <alignment horizontal="center"/>
    </xf>
    <xf numFmtId="0" fontId="0" fillId="25" borderId="0" xfId="0" applyFill="1"/>
    <xf numFmtId="165" fontId="26" fillId="0" borderId="0" xfId="28" applyNumberFormat="1" applyFont="1"/>
    <xf numFmtId="0" fontId="32" fillId="25" borderId="0" xfId="0" applyFont="1" applyFill="1" applyAlignment="1">
      <alignment horizontal="left"/>
    </xf>
    <xf numFmtId="165" fontId="1" fillId="25" borderId="0" xfId="28" applyNumberFormat="1" applyFill="1"/>
    <xf numFmtId="164" fontId="1" fillId="0" borderId="0" xfId="0" applyNumberFormat="1" applyFont="1"/>
    <xf numFmtId="165" fontId="26" fillId="0" borderId="0" xfId="28" applyNumberFormat="1" applyFont="1" applyFill="1" applyAlignment="1">
      <alignment horizontal="right"/>
    </xf>
    <xf numFmtId="165" fontId="26" fillId="0" borderId="0" xfId="28" applyNumberFormat="1" applyFont="1" applyFill="1"/>
    <xf numFmtId="0" fontId="30" fillId="0" borderId="0" xfId="0" applyFont="1" applyAlignment="1" applyProtection="1"/>
    <xf numFmtId="0" fontId="16" fillId="0" borderId="0" xfId="79" applyBorder="1" applyAlignment="1" applyProtection="1"/>
    <xf numFmtId="0" fontId="17" fillId="0" borderId="15" xfId="80" applyBorder="1" applyAlignment="1" applyProtection="1">
      <alignment vertical="center"/>
    </xf>
    <xf numFmtId="0" fontId="17" fillId="0" borderId="16" xfId="80" applyBorder="1" applyAlignment="1" applyProtection="1">
      <alignment vertical="center"/>
    </xf>
    <xf numFmtId="0" fontId="33" fillId="0" borderId="0" xfId="0" applyFont="1" applyBorder="1" applyAlignment="1" applyProtection="1">
      <alignment horizontal="right"/>
    </xf>
    <xf numFmtId="166" fontId="33" fillId="24" borderId="10" xfId="0" applyNumberFormat="1" applyFont="1" applyFill="1" applyBorder="1" applyAlignment="1" applyProtection="1">
      <alignment horizontal="center"/>
      <protection locked="0"/>
    </xf>
    <xf numFmtId="0" fontId="34" fillId="0" borderId="0" xfId="0" applyFont="1" applyProtection="1"/>
    <xf numFmtId="0" fontId="35" fillId="0" borderId="0" xfId="0" applyFont="1" applyBorder="1" applyAlignment="1" applyProtection="1"/>
    <xf numFmtId="0" fontId="34" fillId="0" borderId="0" xfId="0" applyFont="1" applyBorder="1" applyProtection="1"/>
    <xf numFmtId="3" fontId="35" fillId="0" borderId="13" xfId="28" applyNumberFormat="1" applyFont="1" applyFill="1" applyBorder="1" applyAlignment="1" applyProtection="1">
      <alignment horizontal="right"/>
    </xf>
    <xf numFmtId="167" fontId="35" fillId="0" borderId="13" xfId="44" applyNumberFormat="1" applyFont="1" applyFill="1" applyBorder="1" applyAlignment="1" applyProtection="1">
      <alignment horizontal="right"/>
    </xf>
    <xf numFmtId="0" fontId="33" fillId="0" borderId="0" xfId="0" applyFont="1" applyBorder="1" applyAlignment="1" applyProtection="1"/>
    <xf numFmtId="167" fontId="33" fillId="24" borderId="13" xfId="44" applyNumberFormat="1" applyFont="1" applyFill="1" applyBorder="1" applyProtection="1">
      <protection locked="0"/>
    </xf>
    <xf numFmtId="3" fontId="33" fillId="24" borderId="13" xfId="28" applyNumberFormat="1" applyFont="1" applyFill="1" applyBorder="1" applyProtection="1">
      <protection locked="0"/>
    </xf>
    <xf numFmtId="3" fontId="33" fillId="0" borderId="13" xfId="0" applyNumberFormat="1" applyFont="1" applyBorder="1" applyAlignment="1" applyProtection="1">
      <alignment horizontal="right"/>
    </xf>
    <xf numFmtId="0" fontId="33" fillId="0" borderId="0" xfId="0" applyFont="1" applyBorder="1" applyAlignment="1" applyProtection="1">
      <alignment vertical="top"/>
    </xf>
    <xf numFmtId="165" fontId="33" fillId="0" borderId="13" xfId="28" applyNumberFormat="1" applyFont="1" applyFill="1" applyBorder="1" applyAlignment="1" applyProtection="1">
      <alignment horizontal="right"/>
    </xf>
    <xf numFmtId="0" fontId="39" fillId="0" borderId="0" xfId="0" applyFont="1" applyBorder="1" applyAlignment="1" applyProtection="1"/>
    <xf numFmtId="0" fontId="16" fillId="0" borderId="0" xfId="79" applyFill="1" applyBorder="1" applyAlignment="1"/>
    <xf numFmtId="0" fontId="33" fillId="0" borderId="0" xfId="0" applyFont="1" applyFill="1" applyAlignment="1"/>
    <xf numFmtId="0" fontId="33" fillId="0" borderId="0" xfId="0" applyFont="1" applyFill="1" applyAlignment="1">
      <alignment horizontal="left" vertical="top"/>
    </xf>
    <xf numFmtId="0" fontId="39" fillId="0" borderId="0" xfId="0" applyFont="1" applyFill="1" applyAlignment="1"/>
    <xf numFmtId="0" fontId="33" fillId="0" borderId="0" xfId="0" applyFont="1" applyFill="1"/>
    <xf numFmtId="0" fontId="38" fillId="0" borderId="0" xfId="0" applyFont="1" applyBorder="1" applyAlignment="1" applyProtection="1">
      <alignment horizontal="right"/>
    </xf>
    <xf numFmtId="0" fontId="41" fillId="0" borderId="12" xfId="80" applyFont="1" applyBorder="1" applyAlignment="1" applyProtection="1">
      <alignment vertical="center"/>
    </xf>
    <xf numFmtId="0" fontId="33" fillId="0" borderId="0" xfId="0" applyFont="1" applyFill="1" applyAlignment="1">
      <alignment horizontal="left" wrapText="1"/>
    </xf>
    <xf numFmtId="0" fontId="33" fillId="0" borderId="0" xfId="0" applyFont="1" applyFill="1" applyAlignment="1">
      <alignment horizontal="left"/>
    </xf>
    <xf numFmtId="0" fontId="38" fillId="0" borderId="0" xfId="0" applyFont="1" applyFill="1" applyBorder="1" applyAlignment="1" applyProtection="1">
      <alignment horizontal="right" vertical="top"/>
    </xf>
    <xf numFmtId="0" fontId="33" fillId="0" borderId="0" xfId="0" quotePrefix="1" applyFont="1" applyFill="1" applyAlignment="1"/>
    <xf numFmtId="0" fontId="40" fillId="0" borderId="0" xfId="0" applyFont="1" applyFill="1" applyAlignment="1"/>
    <xf numFmtId="0" fontId="33" fillId="0" borderId="10" xfId="0" applyFont="1" applyBorder="1" applyAlignment="1" applyProtection="1"/>
    <xf numFmtId="6" fontId="0" fillId="0" borderId="10" xfId="0" applyNumberFormat="1" applyBorder="1" applyAlignment="1" applyProtection="1"/>
    <xf numFmtId="0" fontId="0" fillId="0" borderId="10" xfId="0" applyBorder="1" applyAlignment="1" applyProtection="1"/>
    <xf numFmtId="6" fontId="0" fillId="0" borderId="0" xfId="0" applyNumberFormat="1" applyBorder="1" applyAlignment="1" applyProtection="1"/>
    <xf numFmtId="0" fontId="0" fillId="0" borderId="0" xfId="0" applyBorder="1" applyAlignment="1" applyProtection="1"/>
    <xf numFmtId="0" fontId="38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/>
    <xf numFmtId="0" fontId="0" fillId="0" borderId="14" xfId="0" applyBorder="1" applyAlignment="1" applyProtection="1"/>
    <xf numFmtId="0" fontId="37" fillId="0" borderId="0" xfId="0" applyFont="1" applyBorder="1" applyAlignment="1" applyProtection="1"/>
    <xf numFmtId="0" fontId="39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top"/>
    </xf>
    <xf numFmtId="0" fontId="36" fillId="0" borderId="0" xfId="0" applyFont="1" applyBorder="1" applyAlignment="1" applyProtection="1">
      <alignment vertical="top"/>
    </xf>
    <xf numFmtId="0" fontId="38" fillId="0" borderId="0" xfId="0" applyFont="1" applyFill="1" applyBorder="1" applyAlignment="1" applyProtection="1">
      <alignment vertical="top"/>
    </xf>
    <xf numFmtId="0" fontId="0" fillId="0" borderId="0" xfId="0" applyFill="1" applyAlignment="1"/>
    <xf numFmtId="165" fontId="7" fillId="0" borderId="0" xfId="28" applyNumberFormat="1" applyFont="1" applyFill="1" applyAlignment="1">
      <alignment horizontal="right"/>
    </xf>
    <xf numFmtId="0" fontId="42" fillId="0" borderId="0" xfId="0" applyFont="1" applyFill="1" applyAlignment="1">
      <alignment horizontal="centerContinuous" wrapText="1"/>
    </xf>
    <xf numFmtId="165" fontId="1" fillId="25" borderId="0" xfId="28" applyNumberFormat="1" applyFont="1" applyFill="1" applyAlignment="1">
      <alignment horizontal="center" wrapText="1"/>
    </xf>
    <xf numFmtId="167" fontId="7" fillId="0" borderId="0" xfId="44" applyNumberFormat="1" applyFont="1" applyFill="1" applyAlignment="1">
      <alignment horizontal="right"/>
    </xf>
    <xf numFmtId="168" fontId="43" fillId="0" borderId="0" xfId="99" applyNumberFormat="1" applyFont="1" applyBorder="1" applyAlignment="1" applyProtection="1">
      <alignment horizontal="left" vertical="center"/>
    </xf>
    <xf numFmtId="0" fontId="44" fillId="0" borderId="0" xfId="0" applyFont="1" applyFill="1" applyBorder="1" applyAlignment="1" applyProtection="1">
      <alignment vertical="top"/>
    </xf>
    <xf numFmtId="0" fontId="45" fillId="25" borderId="0" xfId="47" applyFont="1" applyFill="1" applyBorder="1" applyAlignment="1" applyProtection="1"/>
    <xf numFmtId="0" fontId="46" fillId="25" borderId="0" xfId="47" applyFont="1" applyFill="1" applyBorder="1" applyAlignment="1" applyProtection="1"/>
    <xf numFmtId="0" fontId="39" fillId="0" borderId="0" xfId="0" applyFont="1" applyFill="1" applyAlignment="1">
      <alignment horizontal="left"/>
    </xf>
  </cellXfs>
  <cellStyles count="102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0" xr:uid="{00000000-0005-0000-0000-000003000000}"/>
    <cellStyle name="20% - Accent3" xfId="3" builtinId="38" customBuiltin="1"/>
    <cellStyle name="20% - Accent3 2" xfId="51" xr:uid="{00000000-0005-0000-0000-000005000000}"/>
    <cellStyle name="20% - Accent4" xfId="4" builtinId="42" customBuiltin="1"/>
    <cellStyle name="20% - Accent4 2" xfId="52" xr:uid="{00000000-0005-0000-0000-000007000000}"/>
    <cellStyle name="20% - Accent5" xfId="5" builtinId="46" customBuiltin="1"/>
    <cellStyle name="20% - Accent5 2" xfId="53" xr:uid="{00000000-0005-0000-0000-000009000000}"/>
    <cellStyle name="20% - Accent6" xfId="6" builtinId="50" customBuiltin="1"/>
    <cellStyle name="20% - Accent6 2" xfId="54" xr:uid="{00000000-0005-0000-0000-00000B000000}"/>
    <cellStyle name="40% - Accent1" xfId="7" builtinId="31" customBuiltin="1"/>
    <cellStyle name="40% - Accent1 2" xfId="55" xr:uid="{00000000-0005-0000-0000-00000D000000}"/>
    <cellStyle name="40% - Accent2" xfId="8" builtinId="35" customBuiltin="1"/>
    <cellStyle name="40% - Accent2 2" xfId="56" xr:uid="{00000000-0005-0000-0000-00000F000000}"/>
    <cellStyle name="40% - Accent3" xfId="9" builtinId="39" customBuiltin="1"/>
    <cellStyle name="40% - Accent3 2" xfId="57" xr:uid="{00000000-0005-0000-0000-000011000000}"/>
    <cellStyle name="40% - Accent4" xfId="10" builtinId="43" customBuiltin="1"/>
    <cellStyle name="40% - Accent4 2" xfId="58" xr:uid="{00000000-0005-0000-0000-000013000000}"/>
    <cellStyle name="40% - Accent5" xfId="11" builtinId="47" customBuiltin="1"/>
    <cellStyle name="40% - Accent5 2" xfId="59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1 2" xfId="61" xr:uid="{00000000-0005-0000-0000-000019000000}"/>
    <cellStyle name="60% - Accent2" xfId="14" builtinId="36" customBuiltin="1"/>
    <cellStyle name="60% - Accent2 2" xfId="62" xr:uid="{00000000-0005-0000-0000-00001B000000}"/>
    <cellStyle name="60% - Accent3" xfId="15" builtinId="40" customBuiltin="1"/>
    <cellStyle name="60% - Accent3 2" xfId="63" xr:uid="{00000000-0005-0000-0000-00001D000000}"/>
    <cellStyle name="60% - Accent4" xfId="16" builtinId="44" customBuiltin="1"/>
    <cellStyle name="60% - Accent4 2" xfId="64" xr:uid="{00000000-0005-0000-0000-00001F000000}"/>
    <cellStyle name="60% - Accent5" xfId="17" builtinId="48" customBuiltin="1"/>
    <cellStyle name="60% - Accent5 2" xfId="65" xr:uid="{00000000-0005-0000-0000-000021000000}"/>
    <cellStyle name="60% - Accent6" xfId="18" builtinId="52" customBuiltin="1"/>
    <cellStyle name="60% - Accent6 2" xfId="66" xr:uid="{00000000-0005-0000-0000-000023000000}"/>
    <cellStyle name="Accent1" xfId="19" builtinId="29" customBuiltin="1"/>
    <cellStyle name="Accent1 2" xfId="67" xr:uid="{00000000-0005-0000-0000-000025000000}"/>
    <cellStyle name="Accent2" xfId="20" builtinId="33" customBuiltin="1"/>
    <cellStyle name="Accent2 2" xfId="68" xr:uid="{00000000-0005-0000-0000-000027000000}"/>
    <cellStyle name="Accent3" xfId="21" builtinId="37" customBuiltin="1"/>
    <cellStyle name="Accent3 2" xfId="69" xr:uid="{00000000-0005-0000-0000-000029000000}"/>
    <cellStyle name="Accent4" xfId="22" builtinId="41" customBuiltin="1"/>
    <cellStyle name="Accent4 2" xfId="70" xr:uid="{00000000-0005-0000-0000-00002B000000}"/>
    <cellStyle name="Accent5" xfId="23" builtinId="45" customBuiltin="1"/>
    <cellStyle name="Accent5 2" xfId="71" xr:uid="{00000000-0005-0000-0000-00002D000000}"/>
    <cellStyle name="Accent6" xfId="24" builtinId="49" customBuiltin="1"/>
    <cellStyle name="Accent6 2" xfId="72" xr:uid="{00000000-0005-0000-0000-00002F000000}"/>
    <cellStyle name="Bad" xfId="25" builtinId="27" customBuiltin="1"/>
    <cellStyle name="Bad 2" xfId="73" xr:uid="{00000000-0005-0000-0000-000031000000}"/>
    <cellStyle name="Calculation" xfId="26" builtinId="22" customBuiltin="1"/>
    <cellStyle name="Calculation 2" xfId="74" xr:uid="{00000000-0005-0000-0000-000033000000}"/>
    <cellStyle name="Check Cell" xfId="27" builtinId="23" customBuiltin="1"/>
    <cellStyle name="Check Cell 2" xfId="75" xr:uid="{00000000-0005-0000-0000-000035000000}"/>
    <cellStyle name="Comma" xfId="28" builtinId="3"/>
    <cellStyle name="Comma 2" xfId="76" xr:uid="{00000000-0005-0000-0000-000037000000}"/>
    <cellStyle name="Comma 3" xfId="100" xr:uid="{00000000-0005-0000-0000-000038000000}"/>
    <cellStyle name="Curren - Style1" xfId="96" xr:uid="{00000000-0005-0000-0000-000039000000}"/>
    <cellStyle name="Currency" xfId="99" builtinId="4"/>
    <cellStyle name="Currency 2" xfId="94" xr:uid="{00000000-0005-0000-0000-00003B000000}"/>
    <cellStyle name="Date" xfId="29" xr:uid="{00000000-0005-0000-0000-00003C000000}"/>
    <cellStyle name="Explanatory Text" xfId="30" builtinId="53" customBuiltin="1"/>
    <cellStyle name="Explanatory Text 2" xfId="77" xr:uid="{00000000-0005-0000-0000-00003E000000}"/>
    <cellStyle name="Fixed" xfId="31" xr:uid="{00000000-0005-0000-0000-00003F000000}"/>
    <cellStyle name="Good" xfId="32" builtinId="26" customBuiltin="1"/>
    <cellStyle name="Good 2" xfId="78" xr:uid="{00000000-0005-0000-0000-000041000000}"/>
    <cellStyle name="Heading 1" xfId="33" builtinId="16" customBuiltin="1"/>
    <cellStyle name="Heading 1 2" xfId="79" xr:uid="{00000000-0005-0000-0000-000043000000}"/>
    <cellStyle name="Heading 2" xfId="34" builtinId="17" customBuiltin="1"/>
    <cellStyle name="Heading 2 2" xfId="80" xr:uid="{00000000-0005-0000-0000-000045000000}"/>
    <cellStyle name="Heading 3" xfId="35" builtinId="18" customBuiltin="1"/>
    <cellStyle name="Heading 3 2" xfId="81" xr:uid="{00000000-0005-0000-0000-000047000000}"/>
    <cellStyle name="Heading 4" xfId="36" builtinId="19" customBuiltin="1"/>
    <cellStyle name="Heading 4 2" xfId="82" xr:uid="{00000000-0005-0000-0000-000049000000}"/>
    <cellStyle name="HEADING1" xfId="37" xr:uid="{00000000-0005-0000-0000-00004A000000}"/>
    <cellStyle name="HEADING2" xfId="38" xr:uid="{00000000-0005-0000-0000-00004B000000}"/>
    <cellStyle name="Input" xfId="39" builtinId="20" customBuiltin="1"/>
    <cellStyle name="Input 2" xfId="83" xr:uid="{00000000-0005-0000-0000-00004D000000}"/>
    <cellStyle name="Linked Cell" xfId="40" builtinId="24" customBuiltin="1"/>
    <cellStyle name="Linked Cell 2" xfId="84" xr:uid="{00000000-0005-0000-0000-00004F000000}"/>
    <cellStyle name="Neutral" xfId="41" builtinId="28" customBuiltin="1"/>
    <cellStyle name="Neutral 2" xfId="85" xr:uid="{00000000-0005-0000-0000-000051000000}"/>
    <cellStyle name="Normal" xfId="0" builtinId="0"/>
    <cellStyle name="Normal 2" xfId="91" xr:uid="{00000000-0005-0000-0000-000053000000}"/>
    <cellStyle name="Normal 2 2" xfId="98" xr:uid="{00000000-0005-0000-0000-000054000000}"/>
    <cellStyle name="Normal 3" xfId="93" xr:uid="{00000000-0005-0000-0000-000055000000}"/>
    <cellStyle name="Normal 3 2" xfId="97" xr:uid="{00000000-0005-0000-0000-000056000000}"/>
    <cellStyle name="Normal 3_School Numbers" xfId="101" xr:uid="{00000000-0005-0000-0000-000057000000}"/>
    <cellStyle name="Normal 4" xfId="48" xr:uid="{00000000-0005-0000-0000-000058000000}"/>
    <cellStyle name="Note" xfId="42" builtinId="10" customBuiltin="1"/>
    <cellStyle name="Note 2" xfId="86" xr:uid="{00000000-0005-0000-0000-00005A000000}"/>
    <cellStyle name="Output" xfId="43" builtinId="21" customBuiltin="1"/>
    <cellStyle name="Output 2" xfId="87" xr:uid="{00000000-0005-0000-0000-00005C000000}"/>
    <cellStyle name="Percen - Style2" xfId="95" xr:uid="{00000000-0005-0000-0000-00005D000000}"/>
    <cellStyle name="Percent" xfId="44" builtinId="5"/>
    <cellStyle name="Percent 2" xfId="92" xr:uid="{00000000-0005-0000-0000-00005F000000}"/>
    <cellStyle name="Title" xfId="45" builtinId="15" customBuiltin="1"/>
    <cellStyle name="Title 2" xfId="88" xr:uid="{00000000-0005-0000-0000-000061000000}"/>
    <cellStyle name="Total" xfId="46" builtinId="25" customBuiltin="1"/>
    <cellStyle name="Total 2" xfId="89" xr:uid="{00000000-0005-0000-0000-000063000000}"/>
    <cellStyle name="Warning Text" xfId="47" builtinId="11" customBuiltin="1"/>
    <cellStyle name="Warning Text 2" xfId="90" xr:uid="{00000000-0005-0000-0000-000065000000}"/>
  </cellStyles>
  <dxfs count="0"/>
  <tableStyles count="0" defaultTableStyle="TableStyleMedium2" defaultPivotStyle="PivotStyleLight16"/>
  <colors>
    <mruColors>
      <color rgb="FF0000FF"/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79998168889431442"/>
    <pageSetUpPr fitToPage="1"/>
  </sheetPr>
  <dimension ref="A1:L30"/>
  <sheetViews>
    <sheetView showGridLines="0" zoomScaleNormal="100" workbookViewId="0"/>
  </sheetViews>
  <sheetFormatPr defaultColWidth="0" defaultRowHeight="12.75" customHeight="1" zeroHeight="1" x14ac:dyDescent="0.2"/>
  <cols>
    <col min="1" max="1" width="9.140625" customWidth="1"/>
    <col min="2" max="2" width="2.85546875" customWidth="1"/>
    <col min="3" max="3" width="4" customWidth="1"/>
    <col min="4" max="12" width="9.140625" customWidth="1"/>
    <col min="13" max="13" width="6.42578125" customWidth="1"/>
    <col min="14" max="16384" width="9.140625" hidden="1"/>
  </cols>
  <sheetData>
    <row r="1" spans="1:3" ht="20.100000000000001" customHeight="1" x14ac:dyDescent="0.3">
      <c r="A1" s="42" t="s">
        <v>228</v>
      </c>
      <c r="B1" s="43"/>
      <c r="C1" s="43"/>
    </row>
    <row r="2" spans="1:3" ht="20.100000000000001" customHeight="1" x14ac:dyDescent="0.3">
      <c r="A2" s="42" t="s">
        <v>186</v>
      </c>
      <c r="B2" s="43"/>
      <c r="C2" s="43"/>
    </row>
    <row r="3" spans="1:3" ht="21.95" customHeight="1" x14ac:dyDescent="0.25">
      <c r="A3" s="69"/>
      <c r="B3" s="69"/>
      <c r="C3" s="69"/>
    </row>
    <row r="4" spans="1:3" ht="15.75" x14ac:dyDescent="0.25">
      <c r="A4" s="46" t="s">
        <v>173</v>
      </c>
      <c r="B4" s="46"/>
      <c r="C4" s="46"/>
    </row>
    <row r="5" spans="1:3" ht="15.75" x14ac:dyDescent="0.25">
      <c r="A5" s="46" t="s">
        <v>174</v>
      </c>
      <c r="B5" s="46"/>
      <c r="C5" s="46"/>
    </row>
    <row r="6" spans="1:3" ht="15.75" x14ac:dyDescent="0.25">
      <c r="A6" s="46" t="s">
        <v>229</v>
      </c>
      <c r="B6" s="46"/>
      <c r="C6" s="46"/>
    </row>
    <row r="7" spans="1:3" ht="15.75" customHeight="1" x14ac:dyDescent="0.25">
      <c r="A7" s="69"/>
      <c r="B7" s="69"/>
      <c r="C7" s="69"/>
    </row>
    <row r="8" spans="1:3" ht="15.75" customHeight="1" x14ac:dyDescent="0.25">
      <c r="A8" s="76" t="s">
        <v>245</v>
      </c>
      <c r="B8" s="69"/>
      <c r="C8" s="69"/>
    </row>
    <row r="9" spans="1:3" ht="15.75" x14ac:dyDescent="0.25">
      <c r="A9" s="43" t="s">
        <v>175</v>
      </c>
      <c r="B9" s="43"/>
      <c r="C9" s="43"/>
    </row>
    <row r="10" spans="1:3" ht="15.75" x14ac:dyDescent="0.25">
      <c r="A10" s="43" t="s">
        <v>176</v>
      </c>
      <c r="B10" s="43"/>
      <c r="C10" s="43"/>
    </row>
    <row r="11" spans="1:3" ht="15.75" customHeight="1" x14ac:dyDescent="0.25">
      <c r="A11" s="69"/>
      <c r="B11" s="69"/>
      <c r="C11" s="69"/>
    </row>
    <row r="12" spans="1:3" ht="15.75" customHeight="1" x14ac:dyDescent="0.25">
      <c r="A12" s="46" t="s">
        <v>140</v>
      </c>
      <c r="B12" s="43" t="s">
        <v>230</v>
      </c>
      <c r="C12" s="43"/>
    </row>
    <row r="13" spans="1:3" ht="15.75" x14ac:dyDescent="0.25">
      <c r="A13" s="46"/>
      <c r="B13" s="43" t="s">
        <v>234</v>
      </c>
      <c r="C13" s="43"/>
    </row>
    <row r="14" spans="1:3" ht="15.75" customHeight="1" x14ac:dyDescent="0.25">
      <c r="A14" s="69"/>
      <c r="B14" s="69"/>
      <c r="C14" s="69"/>
    </row>
    <row r="15" spans="1:3" ht="15.75" x14ac:dyDescent="0.25">
      <c r="A15" s="46" t="s">
        <v>141</v>
      </c>
      <c r="B15" s="43" t="s">
        <v>235</v>
      </c>
      <c r="C15" s="43"/>
    </row>
    <row r="16" spans="1:3" ht="15.75" x14ac:dyDescent="0.25">
      <c r="A16" s="46"/>
      <c r="B16" s="50"/>
      <c r="C16" s="52" t="s">
        <v>236</v>
      </c>
    </row>
    <row r="17" spans="1:3" ht="15.75" customHeight="1" x14ac:dyDescent="0.25">
      <c r="A17" s="46"/>
      <c r="B17" s="50"/>
      <c r="C17" s="52" t="s">
        <v>237</v>
      </c>
    </row>
    <row r="18" spans="1:3" ht="15.75" x14ac:dyDescent="0.25">
      <c r="A18" s="46"/>
      <c r="B18" s="43"/>
      <c r="C18" s="52" t="s">
        <v>231</v>
      </c>
    </row>
    <row r="19" spans="1:3" ht="15.75" customHeight="1" x14ac:dyDescent="0.25">
      <c r="A19" s="69"/>
      <c r="B19" s="69"/>
      <c r="C19" s="69"/>
    </row>
    <row r="20" spans="1:3" ht="15.75" x14ac:dyDescent="0.25">
      <c r="A20" s="44" t="s">
        <v>142</v>
      </c>
      <c r="B20" s="43" t="s">
        <v>232</v>
      </c>
      <c r="C20" s="43"/>
    </row>
    <row r="21" spans="1:3" ht="15.75" customHeight="1" x14ac:dyDescent="0.25">
      <c r="A21" s="69"/>
      <c r="B21" s="69"/>
      <c r="C21" s="69"/>
    </row>
    <row r="22" spans="1:3" ht="15.75" x14ac:dyDescent="0.25">
      <c r="A22" s="44" t="s">
        <v>149</v>
      </c>
      <c r="B22" s="46" t="s">
        <v>233</v>
      </c>
      <c r="C22" s="46"/>
    </row>
    <row r="23" spans="1:3" ht="15.75" customHeight="1" x14ac:dyDescent="0.25">
      <c r="A23" s="69"/>
      <c r="B23" s="69"/>
      <c r="C23" s="69"/>
    </row>
    <row r="24" spans="1:3" ht="15.75" customHeight="1" x14ac:dyDescent="0.25">
      <c r="A24" s="44" t="s">
        <v>146</v>
      </c>
      <c r="B24" s="46" t="s">
        <v>177</v>
      </c>
      <c r="C24" s="46"/>
    </row>
    <row r="25" spans="1:3" ht="15" customHeight="1" x14ac:dyDescent="0.25">
      <c r="A25" s="44"/>
      <c r="B25" s="46" t="s">
        <v>178</v>
      </c>
      <c r="C25" s="49"/>
    </row>
    <row r="26" spans="1:3" ht="15.75" customHeight="1" x14ac:dyDescent="0.25">
      <c r="A26" s="69"/>
      <c r="B26" s="69"/>
      <c r="C26" s="69"/>
    </row>
    <row r="27" spans="1:3" ht="15" customHeight="1" x14ac:dyDescent="0.25">
      <c r="A27" s="53" t="s">
        <v>143</v>
      </c>
      <c r="B27" s="53"/>
      <c r="C27" s="53"/>
    </row>
    <row r="28" spans="1:3" ht="15.75" customHeight="1" x14ac:dyDescent="0.25">
      <c r="A28" s="69"/>
      <c r="B28" s="69"/>
      <c r="C28" s="69"/>
    </row>
    <row r="29" spans="1:3" ht="15.75" x14ac:dyDescent="0.25">
      <c r="A29" s="45" t="s">
        <v>209</v>
      </c>
      <c r="B29" s="45"/>
      <c r="C29" s="45"/>
    </row>
    <row r="30" spans="1:3" ht="12.75" customHeight="1" x14ac:dyDescent="0.2"/>
  </sheetData>
  <sheetProtection algorithmName="SHA-512" hashValue="aYp4grrurZUy5hpLqFeliaAs6xIIjch+rw6KUi0n18C9BituXx2L1LGJ4eb3otZJ6/TOSIOo46chD2Mm252jZg==" saltValue="X6UVFgK2TfDEZS8PSMqrNw==" spinCount="100000" sheet="1" objects="1" scenarios="1"/>
  <phoneticPr fontId="5" type="noConversion"/>
  <printOptions horizontalCentered="1"/>
  <pageMargins left="0.25" right="0.25" top="0.75" bottom="0.75" header="0.3" footer="0.3"/>
  <pageSetup scale="99" fitToHeight="0" orientation="portrait" r:id="rId1"/>
  <headerFooter alignWithMargins="0">
    <oddFooter>&amp;R&amp;9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 tint="0.79998168889431442"/>
    <pageSetUpPr fitToPage="1"/>
  </sheetPr>
  <dimension ref="A1:L44"/>
  <sheetViews>
    <sheetView showGridLines="0" tabSelected="1" zoomScaleNormal="100" workbookViewId="0">
      <selection activeCell="C4" sqref="C4"/>
    </sheetView>
  </sheetViews>
  <sheetFormatPr defaultColWidth="0" defaultRowHeight="9.9499999999999993" customHeight="1" zeroHeight="1" x14ac:dyDescent="0.2"/>
  <cols>
    <col min="1" max="1" width="3.28515625" style="12" customWidth="1"/>
    <col min="2" max="2" width="17.42578125" style="12" customWidth="1"/>
    <col min="3" max="3" width="7.42578125" style="12" customWidth="1"/>
    <col min="4" max="4" width="10.85546875" style="12" customWidth="1"/>
    <col min="5" max="5" width="7" style="12" customWidth="1"/>
    <col min="6" max="6" width="12.42578125" style="12" customWidth="1"/>
    <col min="7" max="7" width="11.85546875" style="12" customWidth="1"/>
    <col min="8" max="8" width="7.28515625" style="12" customWidth="1"/>
    <col min="9" max="9" width="4.140625" style="12" customWidth="1"/>
    <col min="10" max="10" width="2" style="12" customWidth="1"/>
    <col min="11" max="11" width="17" style="12" customWidth="1"/>
    <col min="12" max="12" width="2.85546875" customWidth="1"/>
    <col min="13" max="16384" width="9.140625" hidden="1"/>
  </cols>
  <sheetData>
    <row r="1" spans="1:11" ht="19.5" x14ac:dyDescent="0.3">
      <c r="A1" s="25" t="s">
        <v>246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9.5" x14ac:dyDescent="0.3">
      <c r="A2" s="42" t="s">
        <v>186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2.75" x14ac:dyDescent="0.2">
      <c r="A3" s="57" t="s">
        <v>98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15.75" x14ac:dyDescent="0.25">
      <c r="B4" s="28" t="s">
        <v>50</v>
      </c>
      <c r="C4" s="29">
        <v>0</v>
      </c>
      <c r="D4" s="30"/>
      <c r="E4" s="28" t="s">
        <v>51</v>
      </c>
      <c r="F4" s="54">
        <f>LOOKUP($C$4,'School Numbers'!A3:A189,'School Numbers'!B3:B189)</f>
        <v>0</v>
      </c>
      <c r="G4" s="54"/>
      <c r="H4" s="54"/>
      <c r="I4" s="54"/>
      <c r="J4" s="54"/>
      <c r="K4" s="54"/>
    </row>
    <row r="5" spans="1:11" ht="12.75" x14ac:dyDescent="0.2">
      <c r="A5" s="55" t="s">
        <v>98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18.75" x14ac:dyDescent="0.2">
      <c r="A6" s="48" t="s">
        <v>247</v>
      </c>
      <c r="B6" s="26"/>
      <c r="C6" s="26"/>
      <c r="D6" s="26"/>
      <c r="E6" s="26"/>
      <c r="F6" s="26"/>
      <c r="G6" s="26"/>
      <c r="H6" s="26"/>
      <c r="I6" s="26"/>
      <c r="J6" s="26"/>
      <c r="K6" s="27"/>
    </row>
    <row r="7" spans="1:11" ht="12.75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ht="15.75" x14ac:dyDescent="0.25">
      <c r="A8" s="35" t="s">
        <v>92</v>
      </c>
      <c r="B8" s="35" t="s">
        <v>248</v>
      </c>
      <c r="C8" s="35"/>
      <c r="D8" s="35"/>
      <c r="E8" s="35"/>
      <c r="F8" s="35"/>
      <c r="G8" s="35"/>
      <c r="H8" s="35"/>
      <c r="I8" s="35"/>
      <c r="J8" s="35"/>
      <c r="K8" s="37">
        <v>0</v>
      </c>
    </row>
    <row r="9" spans="1:11" ht="12.75" x14ac:dyDescent="0.2">
      <c r="A9" s="32"/>
      <c r="B9" s="59" t="s">
        <v>249</v>
      </c>
      <c r="C9" s="59"/>
      <c r="D9" s="59"/>
      <c r="E9" s="59"/>
      <c r="F9" s="59"/>
      <c r="G9" s="59"/>
      <c r="H9" s="59"/>
      <c r="I9" s="59"/>
      <c r="J9" s="59"/>
      <c r="K9" s="59"/>
    </row>
    <row r="10" spans="1:11" ht="12.75" x14ac:dyDescent="0.2">
      <c r="A10" s="32"/>
      <c r="B10" s="59" t="s">
        <v>179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1:11" ht="15" x14ac:dyDescent="0.25">
      <c r="A11" s="32"/>
      <c r="B11" s="31" t="s">
        <v>250</v>
      </c>
      <c r="C11" s="31"/>
      <c r="D11" s="31"/>
      <c r="E11" s="31"/>
      <c r="F11" s="33">
        <f>LOOKUP(C4,'School Numbers'!A3:A189,'School Numbers'!C3:C189)</f>
        <v>0</v>
      </c>
      <c r="G11" s="60"/>
      <c r="H11" s="60"/>
      <c r="I11" s="60"/>
      <c r="J11" s="60"/>
      <c r="K11" s="60"/>
    </row>
    <row r="12" spans="1:11" ht="12.75" x14ac:dyDescent="0.2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ht="15.75" x14ac:dyDescent="0.25">
      <c r="A13" s="35" t="s">
        <v>93</v>
      </c>
      <c r="B13" s="35" t="s">
        <v>251</v>
      </c>
      <c r="C13" s="35"/>
      <c r="D13" s="35"/>
      <c r="E13" s="35"/>
      <c r="F13" s="35"/>
      <c r="G13" s="35"/>
      <c r="H13" s="35"/>
      <c r="I13" s="35"/>
      <c r="J13" s="35"/>
      <c r="K13" s="36">
        <v>0</v>
      </c>
    </row>
    <row r="14" spans="1:11" ht="12.75" x14ac:dyDescent="0.2">
      <c r="A14" s="32"/>
      <c r="B14" s="59" t="s">
        <v>252</v>
      </c>
      <c r="C14" s="59"/>
      <c r="D14" s="59"/>
      <c r="E14" s="59"/>
      <c r="F14" s="59"/>
      <c r="G14" s="59"/>
      <c r="H14" s="59"/>
      <c r="I14" s="59"/>
      <c r="J14" s="59"/>
      <c r="K14" s="59"/>
    </row>
    <row r="15" spans="1:11" ht="12.75" x14ac:dyDescent="0.2">
      <c r="A15" s="32"/>
      <c r="B15" s="59" t="s">
        <v>253</v>
      </c>
      <c r="C15" s="59"/>
      <c r="D15" s="59"/>
      <c r="E15" s="59"/>
      <c r="F15" s="59"/>
      <c r="G15" s="59"/>
      <c r="H15" s="59"/>
      <c r="I15" s="59"/>
      <c r="J15" s="59"/>
      <c r="K15" s="59"/>
    </row>
    <row r="16" spans="1:11" ht="15" x14ac:dyDescent="0.25">
      <c r="A16" s="30"/>
      <c r="B16" s="31" t="s">
        <v>254</v>
      </c>
      <c r="C16" s="30"/>
      <c r="D16" s="31"/>
      <c r="E16" s="31"/>
      <c r="F16" s="34">
        <f>ROUND(LOOKUP(C4,'School Numbers'!A3:A189,'School Numbers'!F3:F189),8)</f>
        <v>0</v>
      </c>
      <c r="G16" s="60"/>
      <c r="H16" s="60"/>
      <c r="I16" s="60"/>
      <c r="J16" s="60"/>
      <c r="K16" s="60"/>
    </row>
    <row r="17" spans="1:11" ht="15" x14ac:dyDescent="0.25">
      <c r="A17" s="30"/>
      <c r="B17" s="31" t="s">
        <v>226</v>
      </c>
      <c r="C17" s="30"/>
      <c r="D17" s="31"/>
      <c r="E17" s="31"/>
      <c r="F17" s="34">
        <f>ROUND(LOOKUP(C4,'School Numbers'!A3:A189,'School Numbers'!E3:E189),8)</f>
        <v>0</v>
      </c>
      <c r="G17" s="60"/>
      <c r="H17" s="60"/>
      <c r="I17" s="60"/>
      <c r="J17" s="60"/>
      <c r="K17" s="60"/>
    </row>
    <row r="18" spans="1:11" ht="15" x14ac:dyDescent="0.25">
      <c r="A18" s="30"/>
      <c r="B18" s="31" t="s">
        <v>210</v>
      </c>
      <c r="C18" s="30"/>
      <c r="D18" s="31"/>
      <c r="E18" s="31"/>
      <c r="F18" s="34">
        <f>ROUND(LOOKUP(C4,'School Numbers'!A3:A189,'School Numbers'!D3:D189),8)</f>
        <v>0</v>
      </c>
      <c r="G18" s="60"/>
      <c r="H18" s="60"/>
      <c r="I18" s="60"/>
      <c r="J18" s="60"/>
      <c r="K18" s="60"/>
    </row>
    <row r="19" spans="1:11" ht="12.75" x14ac:dyDescent="0.2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18.75" x14ac:dyDescent="0.2">
      <c r="A20" s="48" t="s">
        <v>255</v>
      </c>
      <c r="B20" s="26"/>
      <c r="C20" s="26"/>
      <c r="D20" s="26"/>
      <c r="E20" s="26"/>
      <c r="F20" s="26"/>
      <c r="G20" s="26"/>
      <c r="H20" s="26"/>
      <c r="I20" s="26"/>
      <c r="J20" s="26"/>
      <c r="K20" s="27"/>
    </row>
    <row r="21" spans="1:11" ht="12.75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ht="15.75" x14ac:dyDescent="0.25">
      <c r="A22" s="35" t="s">
        <v>94</v>
      </c>
      <c r="B22" s="35" t="s">
        <v>256</v>
      </c>
      <c r="C22" s="35"/>
      <c r="D22" s="35"/>
      <c r="E22" s="35"/>
      <c r="F22" s="35"/>
      <c r="G22" s="35"/>
      <c r="H22" s="35"/>
      <c r="I22" s="35"/>
      <c r="J22" s="28" t="s">
        <v>37</v>
      </c>
      <c r="K22" s="38">
        <f>ROUND(+K8*81.45*0.02,0)</f>
        <v>0</v>
      </c>
    </row>
    <row r="23" spans="1:11" ht="15.75" x14ac:dyDescent="0.25">
      <c r="A23" s="39"/>
      <c r="B23" s="62"/>
      <c r="C23" s="62"/>
      <c r="D23" s="62"/>
      <c r="E23" s="62"/>
      <c r="F23" s="62"/>
      <c r="G23" s="62"/>
      <c r="H23" s="62"/>
      <c r="I23" s="62"/>
      <c r="J23" s="62"/>
      <c r="K23" s="47" t="s">
        <v>148</v>
      </c>
    </row>
    <row r="24" spans="1:11" ht="15.75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ht="15.75" x14ac:dyDescent="0.25">
      <c r="A25" s="35" t="s">
        <v>147</v>
      </c>
      <c r="B25" s="35" t="s">
        <v>257</v>
      </c>
      <c r="C25" s="35"/>
      <c r="D25" s="35"/>
      <c r="E25" s="35"/>
      <c r="F25" s="35"/>
      <c r="G25" s="35"/>
      <c r="H25" s="35"/>
      <c r="I25" s="35"/>
      <c r="J25" s="28" t="s">
        <v>37</v>
      </c>
      <c r="K25" s="38">
        <f>ROUND(K22*(K13/0.02),0)</f>
        <v>0</v>
      </c>
    </row>
    <row r="26" spans="1:11" ht="15.75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47" t="s">
        <v>152</v>
      </c>
    </row>
    <row r="27" spans="1:11" ht="15.75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1" ht="15.75" x14ac:dyDescent="0.25">
      <c r="A28" s="35" t="s">
        <v>95</v>
      </c>
      <c r="B28" s="35" t="s">
        <v>258</v>
      </c>
      <c r="C28" s="35"/>
      <c r="D28" s="35"/>
      <c r="E28" s="35"/>
      <c r="F28" s="35"/>
      <c r="G28" s="35"/>
      <c r="H28" s="35"/>
      <c r="I28" s="35"/>
      <c r="J28" s="35"/>
      <c r="K28" s="40">
        <f>ROUND(K22*((0.02-K13)/0.02),0)</f>
        <v>0</v>
      </c>
    </row>
    <row r="29" spans="1:11" ht="15.75" x14ac:dyDescent="0.25">
      <c r="A29" s="35"/>
      <c r="B29" s="73" t="s">
        <v>180</v>
      </c>
      <c r="C29" s="65"/>
      <c r="D29" s="65"/>
      <c r="E29" s="65"/>
      <c r="F29" s="65"/>
      <c r="G29" s="65"/>
      <c r="H29" s="14"/>
      <c r="I29" s="66"/>
      <c r="J29" s="66"/>
      <c r="K29" s="51" t="s">
        <v>157</v>
      </c>
    </row>
    <row r="30" spans="1:11" ht="15.75" x14ac:dyDescent="0.25">
      <c r="A30" s="35"/>
      <c r="B30" s="73" t="s">
        <v>181</v>
      </c>
      <c r="C30" s="65"/>
      <c r="D30" s="65"/>
      <c r="E30" s="65"/>
      <c r="F30" s="65"/>
      <c r="G30" s="65"/>
      <c r="H30" s="51"/>
      <c r="I30" s="51"/>
      <c r="J30" s="51"/>
      <c r="K30" s="51"/>
    </row>
    <row r="31" spans="1:11" ht="15.75" x14ac:dyDescent="0.25">
      <c r="A31" s="35"/>
      <c r="B31" s="73" t="s">
        <v>259</v>
      </c>
      <c r="C31" s="65"/>
      <c r="D31" s="65"/>
      <c r="E31" s="65"/>
      <c r="F31" s="65"/>
      <c r="G31" s="65"/>
      <c r="H31" s="51"/>
      <c r="I31" s="51"/>
      <c r="J31" s="51"/>
      <c r="K31" s="51"/>
    </row>
    <row r="32" spans="1:11" ht="12.75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 ht="15.75" x14ac:dyDescent="0.2">
      <c r="A33" s="63" t="s">
        <v>260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</row>
    <row r="34" spans="1:11" ht="15.75" x14ac:dyDescent="0.2">
      <c r="A34" s="63" t="s">
        <v>154</v>
      </c>
      <c r="B34" s="63"/>
      <c r="C34" s="63"/>
      <c r="D34" s="63"/>
      <c r="E34" s="63"/>
      <c r="F34" s="63"/>
      <c r="G34" s="63"/>
      <c r="H34" s="63"/>
      <c r="I34" s="63"/>
      <c r="J34" s="63"/>
      <c r="K34" s="72">
        <f>+K22</f>
        <v>0</v>
      </c>
    </row>
    <row r="35" spans="1:11" ht="15.75" x14ac:dyDescent="0.2">
      <c r="A35" s="63" t="s">
        <v>155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</row>
    <row r="36" spans="1:11" ht="15.75" x14ac:dyDescent="0.2">
      <c r="A36" s="63" t="s">
        <v>156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1" ht="12.75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</row>
    <row r="38" spans="1:11" ht="12.75" x14ac:dyDescent="0.2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</row>
    <row r="39" spans="1:11" ht="18.75" x14ac:dyDescent="0.3">
      <c r="A39" s="74" t="s">
        <v>182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 ht="18.75" x14ac:dyDescent="0.3">
      <c r="A40" s="74" t="s">
        <v>183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1" ht="18.75" x14ac:dyDescent="0.3">
      <c r="A41" s="74" t="s">
        <v>184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1:11" ht="12.75" x14ac:dyDescent="0.2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</row>
    <row r="43" spans="1:11" ht="15.75" x14ac:dyDescent="0.25">
      <c r="A43" s="41" t="s">
        <v>211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ht="9.9499999999999993" customHeight="1" x14ac:dyDescent="0.2">
      <c r="A44"/>
      <c r="B44"/>
      <c r="C44"/>
      <c r="D44"/>
      <c r="E44"/>
      <c r="F44"/>
      <c r="G44"/>
      <c r="H44"/>
      <c r="I44"/>
      <c r="J44"/>
      <c r="K44"/>
    </row>
  </sheetData>
  <sheetProtection algorithmName="SHA-512" hashValue="W3zI1Ltcwmt7T0BFW9XwvCDr8/pmuuXN2Rao4sVZ9rFkzHWvQTrs2UyXPu+2R5qfgyEbynoP2CF0hjQ+cdiFhw==" saltValue="OLYCsjTcJF9X6pOjA2/B7Q==" spinCount="100000" sheet="1" objects="1" scenarios="1"/>
  <phoneticPr fontId="5" type="noConversion"/>
  <printOptions horizontalCentered="1"/>
  <pageMargins left="0.24" right="0.23" top="0.26" bottom="0.35" header="0.25" footer="0.17"/>
  <pageSetup orientation="portrait" r:id="rId1"/>
  <headerFooter alignWithMargins="0">
    <oddFooter>&amp;L&amp;9&amp;A
&amp;F&amp;R&amp;9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 tint="0.79998168889431442"/>
  </sheetPr>
  <dimension ref="A1:F215"/>
  <sheetViews>
    <sheetView workbookViewId="0">
      <pane xSplit="1" ySplit="2" topLeftCell="B3" activePane="bottomRight" state="frozen"/>
      <selection activeCell="A5" sqref="A5:L5"/>
      <selection pane="topRight" activeCell="A5" sqref="A5:L5"/>
      <selection pane="bottomLeft" activeCell="A5" sqref="A5:L5"/>
      <selection pane="bottomRight" activeCell="A3" sqref="A3"/>
    </sheetView>
  </sheetViews>
  <sheetFormatPr defaultColWidth="9.140625" defaultRowHeight="12.75" zeroHeight="1" x14ac:dyDescent="0.2"/>
  <cols>
    <col min="1" max="1" width="9.140625" style="2" customWidth="1"/>
    <col min="2" max="2" width="46.85546875" customWidth="1"/>
    <col min="3" max="3" width="15.42578125" style="5" hidden="1" customWidth="1"/>
    <col min="4" max="6" width="14" style="5" hidden="1" customWidth="1"/>
    <col min="7" max="9" width="9.140625" customWidth="1"/>
  </cols>
  <sheetData>
    <row r="1" spans="1:6" ht="18" hidden="1" x14ac:dyDescent="0.25">
      <c r="A1" s="19" t="s">
        <v>153</v>
      </c>
      <c r="B1" s="17"/>
      <c r="C1" s="20"/>
      <c r="D1"/>
      <c r="E1"/>
      <c r="F1"/>
    </row>
    <row r="2" spans="1:6" ht="54.95" customHeight="1" x14ac:dyDescent="0.2">
      <c r="A2" s="67" t="s">
        <v>32</v>
      </c>
      <c r="B2" s="67"/>
      <c r="C2" s="6" t="s">
        <v>238</v>
      </c>
      <c r="D2" s="6" t="s">
        <v>225</v>
      </c>
      <c r="E2" s="6" t="s">
        <v>227</v>
      </c>
      <c r="F2" s="70" t="s">
        <v>239</v>
      </c>
    </row>
    <row r="3" spans="1:6" x14ac:dyDescent="0.2">
      <c r="A3" s="2">
        <v>0</v>
      </c>
      <c r="C3" s="8">
        <v>0</v>
      </c>
      <c r="D3" s="8"/>
      <c r="E3" s="8"/>
      <c r="F3" s="8"/>
    </row>
    <row r="4" spans="1:6" x14ac:dyDescent="0.2">
      <c r="A4" s="16">
        <v>1</v>
      </c>
      <c r="B4" t="s">
        <v>99</v>
      </c>
      <c r="C4" s="18">
        <v>3822687</v>
      </c>
      <c r="D4" s="11">
        <v>1.4214353313572776E-2</v>
      </c>
      <c r="E4" s="11">
        <v>1.4849113041168937E-2</v>
      </c>
      <c r="F4" s="11">
        <v>1.2449947625538634E-2</v>
      </c>
    </row>
    <row r="5" spans="1:6" x14ac:dyDescent="0.2">
      <c r="A5" s="16">
        <v>2</v>
      </c>
      <c r="B5" s="15" t="s">
        <v>217</v>
      </c>
      <c r="C5" s="18">
        <v>5320669</v>
      </c>
      <c r="D5" s="11">
        <v>1.2678034548195414E-2</v>
      </c>
      <c r="E5" s="11">
        <v>1.370365596193332E-2</v>
      </c>
      <c r="F5" s="11">
        <v>1.0905548301400501E-2</v>
      </c>
    </row>
    <row r="6" spans="1:6" x14ac:dyDescent="0.2">
      <c r="A6" s="16">
        <v>3</v>
      </c>
      <c r="B6" t="s">
        <v>100</v>
      </c>
      <c r="C6" s="18">
        <v>814296</v>
      </c>
      <c r="D6" s="11">
        <v>1.3169678945356233E-2</v>
      </c>
      <c r="E6" s="11">
        <v>1.4381447409504998E-2</v>
      </c>
      <c r="F6" s="11">
        <v>1.1240145389007538E-2</v>
      </c>
    </row>
    <row r="7" spans="1:6" x14ac:dyDescent="0.2">
      <c r="A7" s="16">
        <v>11</v>
      </c>
      <c r="B7" t="s">
        <v>101</v>
      </c>
      <c r="C7" s="18">
        <v>46038</v>
      </c>
      <c r="D7" s="11">
        <v>1.5817131336513062E-2</v>
      </c>
      <c r="E7" s="11">
        <v>1.6136082105821785E-2</v>
      </c>
      <c r="F7" s="11">
        <v>1.6144615905669509E-2</v>
      </c>
    </row>
    <row r="8" spans="1:6" x14ac:dyDescent="0.2">
      <c r="A8" s="16">
        <v>13</v>
      </c>
      <c r="B8" t="s">
        <v>102</v>
      </c>
      <c r="C8" s="18">
        <v>57320</v>
      </c>
      <c r="D8" s="11">
        <v>1.3908969365011436E-2</v>
      </c>
      <c r="E8" s="11">
        <v>1.4044124356300258E-2</v>
      </c>
      <c r="F8" s="11">
        <v>1.3001438940144973E-2</v>
      </c>
    </row>
    <row r="9" spans="1:6" x14ac:dyDescent="0.2">
      <c r="A9" s="16">
        <v>21</v>
      </c>
      <c r="B9" t="s">
        <v>103</v>
      </c>
      <c r="C9" s="18">
        <v>301972</v>
      </c>
      <c r="D9" s="11">
        <v>1.4752667944644939E-2</v>
      </c>
      <c r="E9" s="11">
        <v>1.4889480927477369E-2</v>
      </c>
      <c r="F9" s="11">
        <v>1.4505469449660933E-2</v>
      </c>
    </row>
    <row r="10" spans="1:6" x14ac:dyDescent="0.2">
      <c r="A10" s="16">
        <v>25</v>
      </c>
      <c r="B10" t="s">
        <v>104</v>
      </c>
      <c r="C10" s="18">
        <v>1554793</v>
      </c>
      <c r="D10" s="11">
        <v>1.2614720715341131E-2</v>
      </c>
      <c r="E10" s="11">
        <v>1.3409129607068512E-2</v>
      </c>
      <c r="F10" s="11">
        <v>1.0294841457007851E-2</v>
      </c>
    </row>
    <row r="11" spans="1:6" x14ac:dyDescent="0.2">
      <c r="A11" s="16">
        <v>33</v>
      </c>
      <c r="B11" t="s">
        <v>105</v>
      </c>
      <c r="C11" s="18">
        <v>270176</v>
      </c>
      <c r="D11" s="11">
        <v>1.5403369151863586E-2</v>
      </c>
      <c r="E11" s="11">
        <v>1.5394462423261829E-2</v>
      </c>
      <c r="F11" s="11">
        <v>1.3322557403525019E-2</v>
      </c>
    </row>
    <row r="12" spans="1:6" x14ac:dyDescent="0.2">
      <c r="A12" s="16">
        <v>41</v>
      </c>
      <c r="B12" t="s">
        <v>106</v>
      </c>
      <c r="C12" s="18">
        <v>154778</v>
      </c>
      <c r="D12" s="11">
        <v>1.3737253967503547E-2</v>
      </c>
      <c r="E12" s="11">
        <v>1.3952536863824763E-2</v>
      </c>
      <c r="F12" s="11">
        <v>1.2637994432787474E-2</v>
      </c>
    </row>
    <row r="13" spans="1:6" x14ac:dyDescent="0.2">
      <c r="A13" s="16">
        <v>44</v>
      </c>
      <c r="B13" t="s">
        <v>107</v>
      </c>
      <c r="C13" s="18">
        <v>124959</v>
      </c>
      <c r="D13" s="11">
        <v>1.6680633186908395E-2</v>
      </c>
      <c r="E13" s="11">
        <v>1.6527949595943607E-2</v>
      </c>
      <c r="F13" s="11">
        <v>1.6387154495652399E-2</v>
      </c>
    </row>
    <row r="14" spans="1:6" x14ac:dyDescent="0.2">
      <c r="A14" s="16">
        <v>52</v>
      </c>
      <c r="B14" t="s">
        <v>108</v>
      </c>
      <c r="C14" s="18">
        <v>339049</v>
      </c>
      <c r="D14" s="11">
        <v>1.2430392002821889E-2</v>
      </c>
      <c r="E14" s="11">
        <v>1.2895275164082428E-2</v>
      </c>
      <c r="F14" s="11">
        <v>9.802161761017102E-3</v>
      </c>
    </row>
    <row r="15" spans="1:6" x14ac:dyDescent="0.2">
      <c r="A15" s="16">
        <v>55</v>
      </c>
      <c r="B15" t="s">
        <v>109</v>
      </c>
      <c r="C15" s="18">
        <v>721121</v>
      </c>
      <c r="D15" s="11">
        <v>1.2515181456876745E-2</v>
      </c>
      <c r="E15" s="11">
        <v>1.3079629023804338E-2</v>
      </c>
      <c r="F15" s="11">
        <v>1.2342474428284659E-2</v>
      </c>
    </row>
    <row r="16" spans="1:6" x14ac:dyDescent="0.2">
      <c r="A16" s="16">
        <v>58</v>
      </c>
      <c r="B16" t="s">
        <v>110</v>
      </c>
      <c r="C16" s="18">
        <v>276720</v>
      </c>
      <c r="D16" s="11">
        <v>1.2850969641566356E-2</v>
      </c>
      <c r="E16" s="11">
        <v>1.35259377100263E-2</v>
      </c>
      <c r="F16" s="11">
        <v>1.2978394100425027E-2</v>
      </c>
    </row>
    <row r="17" spans="1:6" x14ac:dyDescent="0.2">
      <c r="A17" s="16">
        <v>59</v>
      </c>
      <c r="B17" t="s">
        <v>111</v>
      </c>
      <c r="C17" s="18">
        <v>166919</v>
      </c>
      <c r="D17" s="11">
        <v>1.2673555831086827E-2</v>
      </c>
      <c r="E17" s="11">
        <v>1.3354955109218433E-2</v>
      </c>
      <c r="F17" s="11">
        <v>1.2616919664834523E-2</v>
      </c>
    </row>
    <row r="18" spans="1:6" x14ac:dyDescent="0.2">
      <c r="A18" s="16">
        <v>60</v>
      </c>
      <c r="B18" t="s">
        <v>112</v>
      </c>
      <c r="C18" s="18">
        <v>384697</v>
      </c>
      <c r="D18" s="11">
        <v>1.2958116133724136E-2</v>
      </c>
      <c r="E18" s="11">
        <v>1.3588367048019962E-2</v>
      </c>
      <c r="F18" s="11">
        <v>1.2198003221528756E-2</v>
      </c>
    </row>
    <row r="19" spans="1:6" x14ac:dyDescent="0.2">
      <c r="A19" s="16">
        <v>61</v>
      </c>
      <c r="B19" t="s">
        <v>34</v>
      </c>
      <c r="C19" s="18">
        <v>710947</v>
      </c>
      <c r="D19" s="11">
        <v>1.5893913224068822E-2</v>
      </c>
      <c r="E19" s="11">
        <v>1.6389538656132883E-2</v>
      </c>
      <c r="F19" s="11">
        <v>1.4461797493907131E-2</v>
      </c>
    </row>
    <row r="20" spans="1:6" x14ac:dyDescent="0.2">
      <c r="A20" s="16">
        <v>71</v>
      </c>
      <c r="B20" t="s">
        <v>113</v>
      </c>
      <c r="C20" s="18">
        <v>67807</v>
      </c>
      <c r="D20" s="11">
        <v>1.6464054985804506E-2</v>
      </c>
      <c r="E20" s="11">
        <v>1.6234826757054292E-2</v>
      </c>
      <c r="F20" s="11">
        <v>1.4781056260501767E-2</v>
      </c>
    </row>
    <row r="21" spans="1:6" x14ac:dyDescent="0.2">
      <c r="A21" s="16">
        <v>72</v>
      </c>
      <c r="B21" t="s">
        <v>114</v>
      </c>
      <c r="C21" s="18">
        <v>75397</v>
      </c>
      <c r="D21" s="11">
        <v>1.5862992311131939E-2</v>
      </c>
      <c r="E21" s="11">
        <v>1.6226934454264277E-2</v>
      </c>
      <c r="F21" s="11">
        <v>1.4493853367303439E-2</v>
      </c>
    </row>
    <row r="22" spans="1:6" x14ac:dyDescent="0.2">
      <c r="A22" s="16">
        <v>73</v>
      </c>
      <c r="B22" t="s">
        <v>115</v>
      </c>
      <c r="C22" s="18">
        <v>79186</v>
      </c>
      <c r="D22" s="11">
        <v>1.4431834038792501E-2</v>
      </c>
      <c r="E22" s="11">
        <v>1.4556801091523637E-2</v>
      </c>
      <c r="F22" s="11">
        <v>1.4317875250011628E-2</v>
      </c>
    </row>
    <row r="23" spans="1:6" x14ac:dyDescent="0.2">
      <c r="A23" s="16">
        <v>83</v>
      </c>
      <c r="B23" t="s">
        <v>116</v>
      </c>
      <c r="C23" s="18">
        <v>224601</v>
      </c>
      <c r="D23" s="11">
        <v>1.6000240229742384E-2</v>
      </c>
      <c r="E23" s="11">
        <v>1.6589045861504385E-2</v>
      </c>
      <c r="F23" s="11">
        <v>1.4067153313718985E-2</v>
      </c>
    </row>
    <row r="24" spans="1:6" x14ac:dyDescent="0.2">
      <c r="A24" s="16">
        <v>84</v>
      </c>
      <c r="B24" t="s">
        <v>117</v>
      </c>
      <c r="C24" s="18">
        <v>505849</v>
      </c>
      <c r="D24" s="11">
        <v>1.3310639606648328E-2</v>
      </c>
      <c r="E24" s="11">
        <v>1.4161460189181432E-2</v>
      </c>
      <c r="F24" s="11">
        <v>1.0557893407556699E-2</v>
      </c>
    </row>
    <row r="25" spans="1:6" x14ac:dyDescent="0.2">
      <c r="A25" s="16">
        <v>91</v>
      </c>
      <c r="B25" t="s">
        <v>118</v>
      </c>
      <c r="C25" s="18">
        <v>1488571</v>
      </c>
      <c r="D25" s="11">
        <v>1.3615777043672323E-2</v>
      </c>
      <c r="E25" s="11">
        <v>1.4272147891639829E-2</v>
      </c>
      <c r="F25" s="11">
        <v>1.1596571769079286E-2</v>
      </c>
    </row>
    <row r="26" spans="1:6" x14ac:dyDescent="0.2">
      <c r="A26" s="16">
        <v>92</v>
      </c>
      <c r="B26" t="s">
        <v>33</v>
      </c>
      <c r="C26" s="18">
        <v>23725</v>
      </c>
      <c r="D26" s="11">
        <v>1.7903633873093627E-2</v>
      </c>
      <c r="E26" s="11">
        <v>1.7728204446178616E-2</v>
      </c>
      <c r="F26" s="11">
        <v>1.6727894469108637E-2</v>
      </c>
    </row>
    <row r="27" spans="1:6" x14ac:dyDescent="0.2">
      <c r="A27" s="16">
        <v>93</v>
      </c>
      <c r="B27" t="s">
        <v>119</v>
      </c>
      <c r="C27" s="18">
        <v>1940070</v>
      </c>
      <c r="D27" s="11">
        <v>1.3320620104875964E-2</v>
      </c>
      <c r="E27" s="11">
        <v>1.3810971024293277E-2</v>
      </c>
      <c r="F27" s="11">
        <v>1.1474268406533298E-2</v>
      </c>
    </row>
    <row r="28" spans="1:6" x14ac:dyDescent="0.2">
      <c r="A28" s="16">
        <v>101</v>
      </c>
      <c r="B28" t="s">
        <v>120</v>
      </c>
      <c r="C28" s="18">
        <v>262571</v>
      </c>
      <c r="D28" s="11">
        <v>1.4654167263619023E-2</v>
      </c>
      <c r="E28" s="11">
        <v>1.5464120950091292E-2</v>
      </c>
      <c r="F28" s="11">
        <v>1.338738136857765E-2</v>
      </c>
    </row>
    <row r="29" spans="1:6" x14ac:dyDescent="0.2">
      <c r="A29" s="16">
        <v>111</v>
      </c>
      <c r="B29" t="s">
        <v>121</v>
      </c>
      <c r="C29" s="18">
        <v>93210</v>
      </c>
      <c r="D29" s="11">
        <v>1.3599527394459004E-2</v>
      </c>
      <c r="E29" s="11">
        <v>1.4517999645677562E-2</v>
      </c>
      <c r="F29" s="11">
        <v>1.3323050518608185E-2</v>
      </c>
    </row>
    <row r="30" spans="1:6" x14ac:dyDescent="0.2">
      <c r="A30" s="16">
        <v>121</v>
      </c>
      <c r="B30" t="s">
        <v>122</v>
      </c>
      <c r="C30" s="18">
        <v>61302</v>
      </c>
      <c r="D30" s="11">
        <v>1.4887299300948039E-2</v>
      </c>
      <c r="E30" s="11">
        <v>1.5041313442210049E-2</v>
      </c>
      <c r="F30" s="11">
        <v>1.4873680365179746E-2</v>
      </c>
    </row>
    <row r="31" spans="1:6" x14ac:dyDescent="0.2">
      <c r="A31" s="16">
        <v>131</v>
      </c>
      <c r="B31" t="s">
        <v>123</v>
      </c>
      <c r="C31" s="18">
        <v>2258065</v>
      </c>
      <c r="D31" s="11">
        <v>1.3731375211341237E-2</v>
      </c>
      <c r="E31" s="11">
        <v>1.3869994591217499E-2</v>
      </c>
      <c r="F31" s="11">
        <v>1.2538742923435252E-2</v>
      </c>
    </row>
    <row r="32" spans="1:6" x14ac:dyDescent="0.2">
      <c r="A32" s="16">
        <v>132</v>
      </c>
      <c r="B32" t="s">
        <v>124</v>
      </c>
      <c r="C32" s="18">
        <v>853088</v>
      </c>
      <c r="D32" s="11">
        <v>1.2955920510692658E-2</v>
      </c>
      <c r="E32" s="11">
        <v>1.3181440446450131E-2</v>
      </c>
      <c r="F32" s="11">
        <v>1.1864843509769398E-2</v>
      </c>
    </row>
    <row r="33" spans="1:6" x14ac:dyDescent="0.2">
      <c r="A33" s="16">
        <v>133</v>
      </c>
      <c r="B33" t="s">
        <v>125</v>
      </c>
      <c r="C33" s="18">
        <v>111388</v>
      </c>
      <c r="D33" s="11">
        <v>1.371523973853345E-2</v>
      </c>
      <c r="E33" s="11">
        <v>1.389520678468343E-2</v>
      </c>
      <c r="F33" s="11">
        <v>1.4114880342942058E-2</v>
      </c>
    </row>
    <row r="34" spans="1:6" x14ac:dyDescent="0.2">
      <c r="A34" s="16">
        <v>134</v>
      </c>
      <c r="B34" t="s">
        <v>126</v>
      </c>
      <c r="C34" s="18">
        <v>607332</v>
      </c>
      <c r="D34" s="11">
        <v>1.3231557862260665E-2</v>
      </c>
      <c r="E34" s="11">
        <v>1.3377452542231476E-2</v>
      </c>
      <c r="F34" s="11">
        <v>1.1420458461043401E-2</v>
      </c>
    </row>
    <row r="35" spans="1:6" x14ac:dyDescent="0.2">
      <c r="A35" s="16">
        <v>135</v>
      </c>
      <c r="B35" t="s">
        <v>127</v>
      </c>
      <c r="C35" s="18">
        <v>82845</v>
      </c>
      <c r="D35" s="11">
        <v>1.2178030373199856E-2</v>
      </c>
      <c r="E35" s="11">
        <v>1.2399141933021871E-2</v>
      </c>
      <c r="F35" s="11">
        <v>1.3096858570851657E-2</v>
      </c>
    </row>
    <row r="36" spans="1:6" x14ac:dyDescent="0.2">
      <c r="A36" s="16">
        <v>136</v>
      </c>
      <c r="B36" t="s">
        <v>128</v>
      </c>
      <c r="C36" s="18">
        <v>161938</v>
      </c>
      <c r="D36" s="11">
        <v>1.2568679704469725E-2</v>
      </c>
      <c r="E36" s="11">
        <v>1.2569210415584712E-2</v>
      </c>
      <c r="F36" s="11">
        <v>1.2760190601106154E-2</v>
      </c>
    </row>
    <row r="37" spans="1:6" x14ac:dyDescent="0.2">
      <c r="A37" s="16">
        <v>137</v>
      </c>
      <c r="B37" t="s">
        <v>129</v>
      </c>
      <c r="C37" s="18">
        <v>232503</v>
      </c>
      <c r="D37" s="11">
        <v>1.3309927054808934E-2</v>
      </c>
      <c r="E37" s="11">
        <v>1.3383960570235496E-2</v>
      </c>
      <c r="F37" s="11">
        <v>1.3596292072040208E-2</v>
      </c>
    </row>
    <row r="38" spans="1:6" x14ac:dyDescent="0.2">
      <c r="A38" s="16">
        <v>139</v>
      </c>
      <c r="B38" t="s">
        <v>130</v>
      </c>
      <c r="C38" s="18">
        <v>1542081</v>
      </c>
      <c r="D38" s="11">
        <v>1.2981706309705254E-2</v>
      </c>
      <c r="E38" s="11">
        <v>1.3212191215066378E-2</v>
      </c>
      <c r="F38" s="11">
        <v>1.2237511488326542E-2</v>
      </c>
    </row>
    <row r="39" spans="1:6" x14ac:dyDescent="0.2">
      <c r="A39" s="16">
        <v>148</v>
      </c>
      <c r="B39" t="s">
        <v>131</v>
      </c>
      <c r="C39" s="18">
        <v>138154</v>
      </c>
      <c r="D39" s="11">
        <v>1.2818644630364603E-2</v>
      </c>
      <c r="E39" s="11">
        <v>1.3807839924275055E-2</v>
      </c>
      <c r="F39" s="11">
        <v>1.3283368182923781E-2</v>
      </c>
    </row>
    <row r="40" spans="1:6" x14ac:dyDescent="0.2">
      <c r="A40" s="16">
        <v>149</v>
      </c>
      <c r="B40" t="s">
        <v>132</v>
      </c>
      <c r="C40" s="18">
        <v>54400</v>
      </c>
      <c r="D40" s="11">
        <v>1.416761455963601E-2</v>
      </c>
      <c r="E40" s="11">
        <v>1.4855965406420394E-2</v>
      </c>
      <c r="F40" s="11">
        <v>1.4404813490773842E-2</v>
      </c>
    </row>
    <row r="41" spans="1:6" x14ac:dyDescent="0.2">
      <c r="A41" s="16">
        <v>150</v>
      </c>
      <c r="B41" t="s">
        <v>133</v>
      </c>
      <c r="C41" s="18">
        <v>164358</v>
      </c>
      <c r="D41" s="11">
        <v>1.4740539655047872E-2</v>
      </c>
      <c r="E41" s="11">
        <v>1.54872364963544E-2</v>
      </c>
      <c r="F41" s="11">
        <v>1.3006463977367825E-2</v>
      </c>
    </row>
    <row r="42" spans="1:6" x14ac:dyDescent="0.2">
      <c r="A42" s="16">
        <v>151</v>
      </c>
      <c r="B42" t="s">
        <v>134</v>
      </c>
      <c r="C42" s="18">
        <v>1050646</v>
      </c>
      <c r="D42" s="11">
        <v>1.3691398166595554E-2</v>
      </c>
      <c r="E42" s="11">
        <v>1.4203147393885538E-2</v>
      </c>
      <c r="F42" s="11">
        <v>1.3480507423670832E-2</v>
      </c>
    </row>
    <row r="43" spans="1:6" x14ac:dyDescent="0.2">
      <c r="A43" s="16">
        <v>161</v>
      </c>
      <c r="B43" t="s">
        <v>135</v>
      </c>
      <c r="C43" s="18">
        <v>74870</v>
      </c>
      <c r="D43" s="11">
        <v>1.4273645075352212E-2</v>
      </c>
      <c r="E43" s="11">
        <v>1.5045025041971662E-2</v>
      </c>
      <c r="F43" s="11">
        <v>1.470164288846377E-2</v>
      </c>
    </row>
    <row r="44" spans="1:6" x14ac:dyDescent="0.2">
      <c r="A44" s="16">
        <v>171</v>
      </c>
      <c r="B44" t="s">
        <v>136</v>
      </c>
      <c r="C44" s="18">
        <v>167760</v>
      </c>
      <c r="D44" s="11">
        <v>1.1923315467640796E-2</v>
      </c>
      <c r="E44" s="11">
        <v>1.2668982502859912E-2</v>
      </c>
      <c r="F44" s="11">
        <v>1.1434163160386099E-2</v>
      </c>
    </row>
    <row r="45" spans="1:6" x14ac:dyDescent="0.2">
      <c r="A45" s="16">
        <v>181</v>
      </c>
      <c r="B45" t="s">
        <v>71</v>
      </c>
      <c r="C45" s="18">
        <v>119192</v>
      </c>
      <c r="D45" s="11">
        <v>1.6756680031330254E-2</v>
      </c>
      <c r="E45" s="11">
        <v>1.698504396495E-2</v>
      </c>
      <c r="F45" s="11">
        <v>1.6442924261458471E-2</v>
      </c>
    </row>
    <row r="46" spans="1:6" x14ac:dyDescent="0.2">
      <c r="A46" s="16">
        <v>182</v>
      </c>
      <c r="B46" t="s">
        <v>72</v>
      </c>
      <c r="C46" s="18">
        <v>68123</v>
      </c>
      <c r="D46" s="11">
        <v>1.3933739897033819E-2</v>
      </c>
      <c r="E46" s="11">
        <v>1.4413138550896818E-2</v>
      </c>
      <c r="F46" s="11">
        <v>1.3643577553906217E-2</v>
      </c>
    </row>
    <row r="47" spans="1:6" x14ac:dyDescent="0.2">
      <c r="A47" s="16">
        <v>191</v>
      </c>
      <c r="B47" t="s">
        <v>87</v>
      </c>
      <c r="C47" s="18">
        <v>1500</v>
      </c>
      <c r="D47" s="11">
        <v>1.4757519950890117E-2</v>
      </c>
      <c r="E47" s="11">
        <v>1.4700225086965418E-2</v>
      </c>
      <c r="F47" s="11">
        <v>1.4577450378555351E-2</v>
      </c>
    </row>
    <row r="48" spans="1:6" x14ac:dyDescent="0.2">
      <c r="A48" s="16">
        <v>192</v>
      </c>
      <c r="B48" t="s">
        <v>88</v>
      </c>
      <c r="C48" s="18">
        <v>115422</v>
      </c>
      <c r="D48" s="11">
        <v>1.5009697778626849E-2</v>
      </c>
      <c r="E48" s="11">
        <v>1.531732063470722E-2</v>
      </c>
      <c r="F48" s="11">
        <v>1.4976084769456241E-2</v>
      </c>
    </row>
    <row r="49" spans="1:6" x14ac:dyDescent="0.2">
      <c r="A49" s="16">
        <v>193</v>
      </c>
      <c r="B49" t="s">
        <v>89</v>
      </c>
      <c r="C49" s="18">
        <v>516129</v>
      </c>
      <c r="D49" s="11">
        <v>1.3135013881373659E-2</v>
      </c>
      <c r="E49" s="11">
        <v>1.3908586674656763E-2</v>
      </c>
      <c r="F49" s="11">
        <v>1.1041942845673156E-2</v>
      </c>
    </row>
    <row r="50" spans="1:6" x14ac:dyDescent="0.2">
      <c r="A50" s="16">
        <v>201</v>
      </c>
      <c r="B50" t="s">
        <v>90</v>
      </c>
      <c r="C50" s="18">
        <v>371285</v>
      </c>
      <c r="D50" s="11">
        <v>1.3274092666343553E-2</v>
      </c>
      <c r="E50" s="11">
        <v>1.3988615451065821E-2</v>
      </c>
      <c r="F50" s="11">
        <v>1.1820477935984142E-2</v>
      </c>
    </row>
    <row r="51" spans="1:6" x14ac:dyDescent="0.2">
      <c r="A51" s="16">
        <v>202</v>
      </c>
      <c r="B51" t="s">
        <v>91</v>
      </c>
      <c r="C51" s="18">
        <v>169702</v>
      </c>
      <c r="D51" s="11">
        <v>1.2968459209325732E-2</v>
      </c>
      <c r="E51" s="11">
        <v>1.3648884969919466E-2</v>
      </c>
      <c r="F51" s="11">
        <v>1.3355806314293181E-2</v>
      </c>
    </row>
    <row r="52" spans="1:6" x14ac:dyDescent="0.2">
      <c r="A52" s="16">
        <v>215</v>
      </c>
      <c r="B52" t="s">
        <v>73</v>
      </c>
      <c r="C52" s="18">
        <v>459543</v>
      </c>
      <c r="D52" s="11">
        <v>1.5678212563222056E-2</v>
      </c>
      <c r="E52" s="11">
        <v>1.5835386889961969E-2</v>
      </c>
      <c r="F52" s="11">
        <v>1.4053249635978328E-2</v>
      </c>
    </row>
    <row r="53" spans="1:6" x14ac:dyDescent="0.2">
      <c r="A53" s="16">
        <v>221</v>
      </c>
      <c r="B53" t="s">
        <v>74</v>
      </c>
      <c r="C53" s="18">
        <v>375478</v>
      </c>
      <c r="D53" s="11">
        <v>1.3937266393533883E-2</v>
      </c>
      <c r="E53" s="11">
        <v>1.4428361304990801E-2</v>
      </c>
      <c r="F53" s="11">
        <v>1.1973409919594039E-2</v>
      </c>
    </row>
    <row r="54" spans="1:6" x14ac:dyDescent="0.2">
      <c r="A54" s="16">
        <v>231</v>
      </c>
      <c r="B54" t="s">
        <v>75</v>
      </c>
      <c r="C54" s="18">
        <v>184622</v>
      </c>
      <c r="D54" s="11">
        <v>1.3299052725785774E-2</v>
      </c>
      <c r="E54" s="11">
        <v>1.4168481356760868E-2</v>
      </c>
      <c r="F54" s="11">
        <v>1.1449139489097296E-2</v>
      </c>
    </row>
    <row r="55" spans="1:6" x14ac:dyDescent="0.2">
      <c r="A55" s="16">
        <v>232</v>
      </c>
      <c r="B55" t="s">
        <v>76</v>
      </c>
      <c r="C55" s="18">
        <v>178008</v>
      </c>
      <c r="D55" s="11">
        <v>1.4093695788437515E-2</v>
      </c>
      <c r="E55" s="11">
        <v>1.4794928556609561E-2</v>
      </c>
      <c r="F55" s="11">
        <v>1.251059401526421E-2</v>
      </c>
    </row>
    <row r="56" spans="1:6" x14ac:dyDescent="0.2">
      <c r="A56" s="16">
        <v>233</v>
      </c>
      <c r="B56" t="s">
        <v>77</v>
      </c>
      <c r="C56" s="18">
        <v>98408</v>
      </c>
      <c r="D56" s="11">
        <v>1.5078352337744712E-2</v>
      </c>
      <c r="E56" s="11">
        <v>1.5338728327160996E-2</v>
      </c>
      <c r="F56" s="11">
        <v>1.5285580185574348E-2</v>
      </c>
    </row>
    <row r="57" spans="1:6" x14ac:dyDescent="0.2">
      <c r="A57" s="16">
        <v>234</v>
      </c>
      <c r="B57" t="s">
        <v>78</v>
      </c>
      <c r="C57" s="18">
        <v>45402</v>
      </c>
      <c r="D57" s="11">
        <v>1.4545187078504475E-2</v>
      </c>
      <c r="E57" s="11">
        <v>1.5184723172812928E-2</v>
      </c>
      <c r="F57" s="11">
        <v>1.5159303979212509E-2</v>
      </c>
    </row>
    <row r="58" spans="1:6" x14ac:dyDescent="0.2">
      <c r="A58" s="16">
        <v>242</v>
      </c>
      <c r="B58" t="s">
        <v>79</v>
      </c>
      <c r="C58" s="18">
        <v>110391</v>
      </c>
      <c r="D58" s="11">
        <v>1.2234540608876512E-2</v>
      </c>
      <c r="E58" s="11">
        <v>1.2401478888535834E-2</v>
      </c>
      <c r="F58" s="11">
        <v>1.1967283656164087E-2</v>
      </c>
    </row>
    <row r="59" spans="1:6" x14ac:dyDescent="0.2">
      <c r="A59" s="16">
        <v>243</v>
      </c>
      <c r="B59" s="3" t="s">
        <v>28</v>
      </c>
      <c r="C59" s="18">
        <v>53987</v>
      </c>
      <c r="D59" s="11">
        <v>1.394753823153844E-2</v>
      </c>
      <c r="E59" s="11">
        <v>1.4331259078135586E-2</v>
      </c>
      <c r="F59" s="11">
        <v>1.4399256260914515E-2</v>
      </c>
    </row>
    <row r="60" spans="1:6" x14ac:dyDescent="0.2">
      <c r="A60" s="16">
        <v>244</v>
      </c>
      <c r="B60" s="3" t="s">
        <v>29</v>
      </c>
      <c r="C60" s="18">
        <v>318705</v>
      </c>
      <c r="D60" s="11">
        <v>1.4436569231483981E-2</v>
      </c>
      <c r="E60" s="11">
        <v>1.4519855945573481E-2</v>
      </c>
      <c r="F60" s="11">
        <v>1.446322714367174E-2</v>
      </c>
    </row>
    <row r="61" spans="1:6" x14ac:dyDescent="0.2">
      <c r="A61" s="16">
        <v>251</v>
      </c>
      <c r="B61" t="s">
        <v>80</v>
      </c>
      <c r="C61" s="18">
        <v>908039</v>
      </c>
      <c r="D61" s="11">
        <v>1.2935469895519386E-2</v>
      </c>
      <c r="E61" s="11">
        <v>1.3744241008190168E-2</v>
      </c>
      <c r="F61" s="11">
        <v>1.1089189736199448E-2</v>
      </c>
    </row>
    <row r="62" spans="1:6" x14ac:dyDescent="0.2">
      <c r="A62" s="16">
        <v>252</v>
      </c>
      <c r="B62" t="s">
        <v>17</v>
      </c>
      <c r="C62" s="18">
        <v>160564</v>
      </c>
      <c r="D62" s="11">
        <v>1.3014952158209209E-2</v>
      </c>
      <c r="E62" s="11">
        <v>1.3799499584720466E-2</v>
      </c>
      <c r="F62" s="11">
        <v>1.3202234174837043E-2</v>
      </c>
    </row>
    <row r="63" spans="1:6" x14ac:dyDescent="0.2">
      <c r="A63" s="16">
        <v>253</v>
      </c>
      <c r="B63" t="s">
        <v>18</v>
      </c>
      <c r="C63" s="18">
        <v>173752</v>
      </c>
      <c r="D63" s="11">
        <v>1.3619038870556313E-2</v>
      </c>
      <c r="E63" s="11">
        <v>1.4134792716275322E-2</v>
      </c>
      <c r="F63" s="11">
        <v>1.3519407013800073E-2</v>
      </c>
    </row>
    <row r="64" spans="1:6" x14ac:dyDescent="0.2">
      <c r="A64" s="16">
        <v>261</v>
      </c>
      <c r="B64" t="s">
        <v>19</v>
      </c>
      <c r="C64" s="18">
        <v>618128</v>
      </c>
      <c r="D64" s="11">
        <v>1.3554497721750859E-2</v>
      </c>
      <c r="E64" s="11">
        <v>1.384562614103251E-2</v>
      </c>
      <c r="F64" s="11">
        <v>1.171812728449228E-2</v>
      </c>
    </row>
    <row r="65" spans="1:6" x14ac:dyDescent="0.2">
      <c r="A65" s="16">
        <v>262</v>
      </c>
      <c r="B65" t="s">
        <v>20</v>
      </c>
      <c r="C65" s="18">
        <v>84197</v>
      </c>
      <c r="D65" s="11">
        <v>1.3600626202454823E-2</v>
      </c>
      <c r="E65" s="11">
        <v>1.4227791058591868E-2</v>
      </c>
      <c r="F65" s="11">
        <v>1.1833744881410285E-2</v>
      </c>
    </row>
    <row r="66" spans="1:6" x14ac:dyDescent="0.2">
      <c r="A66" s="16">
        <v>271</v>
      </c>
      <c r="B66" t="s">
        <v>21</v>
      </c>
      <c r="C66" s="18">
        <v>1377861</v>
      </c>
      <c r="D66" s="11">
        <v>1.2678385774703409E-2</v>
      </c>
      <c r="E66" s="11">
        <v>1.4076043526226663E-2</v>
      </c>
      <c r="F66" s="11">
        <v>1.0550396448163201E-2</v>
      </c>
    </row>
    <row r="67" spans="1:6" x14ac:dyDescent="0.2">
      <c r="A67" s="16">
        <v>272</v>
      </c>
      <c r="B67" t="s">
        <v>22</v>
      </c>
      <c r="C67" s="18">
        <v>603713</v>
      </c>
      <c r="D67" s="11">
        <v>1.3108246739796556E-2</v>
      </c>
      <c r="E67" s="11">
        <v>1.3965783582397792E-2</v>
      </c>
      <c r="F67" s="11">
        <v>1.0282165467376593E-2</v>
      </c>
    </row>
    <row r="68" spans="1:6" x14ac:dyDescent="0.2">
      <c r="A68" s="16">
        <v>273</v>
      </c>
      <c r="B68" t="s">
        <v>23</v>
      </c>
      <c r="C68" s="18">
        <v>794767</v>
      </c>
      <c r="D68" s="11">
        <v>1.2431858636289402E-2</v>
      </c>
      <c r="E68" s="11">
        <v>1.3746070598203361E-2</v>
      </c>
      <c r="F68" s="11">
        <v>1.0277618304090174E-2</v>
      </c>
    </row>
    <row r="69" spans="1:6" x14ac:dyDescent="0.2">
      <c r="A69" s="16">
        <v>274</v>
      </c>
      <c r="B69" t="s">
        <v>24</v>
      </c>
      <c r="C69" s="18">
        <v>81269</v>
      </c>
      <c r="D69" s="11">
        <v>1.8031803678905514E-2</v>
      </c>
      <c r="E69" s="11">
        <v>1.7994186749172126E-2</v>
      </c>
      <c r="F69" s="11">
        <v>1.7187160087984339E-2</v>
      </c>
    </row>
    <row r="70" spans="1:6" x14ac:dyDescent="0.2">
      <c r="A70" s="16">
        <v>281</v>
      </c>
      <c r="B70" t="s">
        <v>25</v>
      </c>
      <c r="C70" s="18">
        <v>364321</v>
      </c>
      <c r="D70" s="11">
        <v>1.4361588929277856E-2</v>
      </c>
      <c r="E70" s="11">
        <v>1.5111169074418652E-2</v>
      </c>
      <c r="F70" s="11">
        <v>1.2640112394897275E-2</v>
      </c>
    </row>
    <row r="71" spans="1:6" x14ac:dyDescent="0.2">
      <c r="A71" s="16">
        <v>282</v>
      </c>
      <c r="B71" t="s">
        <v>26</v>
      </c>
      <c r="C71" s="18">
        <v>73514</v>
      </c>
      <c r="D71" s="11">
        <v>1.4508539568099017E-2</v>
      </c>
      <c r="E71" s="11">
        <v>1.4685401693300366E-2</v>
      </c>
      <c r="F71" s="11">
        <v>1.4210763204327527E-2</v>
      </c>
    </row>
    <row r="72" spans="1:6" x14ac:dyDescent="0.2">
      <c r="A72" s="16">
        <v>283</v>
      </c>
      <c r="B72" t="s">
        <v>27</v>
      </c>
      <c r="C72" s="18">
        <v>80330</v>
      </c>
      <c r="D72" s="11">
        <v>1.4214843343427258E-2</v>
      </c>
      <c r="E72" s="11">
        <v>1.4251677281514758E-2</v>
      </c>
      <c r="F72" s="11">
        <v>1.3793622043140337E-2</v>
      </c>
    </row>
    <row r="73" spans="1:6" x14ac:dyDescent="0.2">
      <c r="A73" s="16">
        <v>285</v>
      </c>
      <c r="B73" t="s">
        <v>9</v>
      </c>
      <c r="C73" s="18">
        <v>98623</v>
      </c>
      <c r="D73" s="11">
        <v>1.4457521452865442E-2</v>
      </c>
      <c r="E73" s="11">
        <v>1.4619481545948302E-2</v>
      </c>
      <c r="F73" s="11">
        <v>1.4059779333419065E-2</v>
      </c>
    </row>
    <row r="74" spans="1:6" x14ac:dyDescent="0.2">
      <c r="A74" s="16">
        <v>287</v>
      </c>
      <c r="B74" t="s">
        <v>10</v>
      </c>
      <c r="C74" s="18">
        <v>77560</v>
      </c>
      <c r="D74" s="11">
        <v>1.4140461484738166E-2</v>
      </c>
      <c r="E74" s="11">
        <v>1.4381072053050831E-2</v>
      </c>
      <c r="F74" s="11">
        <v>1.390080069498463E-2</v>
      </c>
    </row>
    <row r="75" spans="1:6" x14ac:dyDescent="0.2">
      <c r="A75" s="16">
        <v>288</v>
      </c>
      <c r="B75" s="15" t="s">
        <v>187</v>
      </c>
      <c r="C75" s="18">
        <v>66500</v>
      </c>
      <c r="D75" s="11">
        <v>1.5037409361340737E-2</v>
      </c>
      <c r="E75" s="11">
        <v>1.5232925776688498E-2</v>
      </c>
      <c r="F75" s="11">
        <v>1.4834138753882866E-2</v>
      </c>
    </row>
    <row r="76" spans="1:6" x14ac:dyDescent="0.2">
      <c r="A76" s="16">
        <v>291</v>
      </c>
      <c r="B76" t="s">
        <v>11</v>
      </c>
      <c r="C76" s="18">
        <v>116722</v>
      </c>
      <c r="D76" s="11">
        <v>1.392354638887159E-2</v>
      </c>
      <c r="E76" s="11">
        <v>1.5124693824378015E-2</v>
      </c>
      <c r="F76" s="11">
        <v>1.3120427911749723E-2</v>
      </c>
    </row>
    <row r="77" spans="1:6" x14ac:dyDescent="0.2">
      <c r="A77" s="16">
        <v>292</v>
      </c>
      <c r="B77" t="s">
        <v>12</v>
      </c>
      <c r="C77" s="18">
        <v>37271</v>
      </c>
      <c r="D77" s="11">
        <v>1.2778417474761187E-2</v>
      </c>
      <c r="E77" s="11">
        <v>1.303873904173734E-2</v>
      </c>
      <c r="F77" s="11">
        <v>1.2388811495647E-2</v>
      </c>
    </row>
    <row r="78" spans="1:6" x14ac:dyDescent="0.2">
      <c r="A78" s="16">
        <v>302</v>
      </c>
      <c r="B78" t="s">
        <v>13</v>
      </c>
      <c r="C78" s="18">
        <v>61573</v>
      </c>
      <c r="D78" s="11">
        <v>1.3654904836792572E-2</v>
      </c>
      <c r="E78" s="11">
        <v>1.3809238102131534E-2</v>
      </c>
      <c r="F78" s="11">
        <v>1.3438758506524569E-2</v>
      </c>
    </row>
    <row r="79" spans="1:6" x14ac:dyDescent="0.2">
      <c r="A79" s="16">
        <v>304</v>
      </c>
      <c r="B79" t="s">
        <v>14</v>
      </c>
      <c r="C79" s="18">
        <v>119935</v>
      </c>
      <c r="D79" s="11">
        <v>1.3317477728395142E-2</v>
      </c>
      <c r="E79" s="11">
        <v>1.3634361224594355E-2</v>
      </c>
      <c r="F79" s="11">
        <v>1.3583580056560204E-2</v>
      </c>
    </row>
    <row r="80" spans="1:6" x14ac:dyDescent="0.2">
      <c r="A80" s="16">
        <v>305</v>
      </c>
      <c r="B80" t="s">
        <v>15</v>
      </c>
      <c r="C80" s="18">
        <v>52800</v>
      </c>
      <c r="D80" s="11">
        <v>1.432418103688822E-2</v>
      </c>
      <c r="E80" s="11">
        <v>1.4469045891697825E-2</v>
      </c>
      <c r="F80" s="11">
        <v>1.4078864147924922E-2</v>
      </c>
    </row>
    <row r="81" spans="1:6" x14ac:dyDescent="0.2">
      <c r="A81" s="16">
        <v>312</v>
      </c>
      <c r="B81" t="s">
        <v>84</v>
      </c>
      <c r="C81" s="18">
        <v>94061</v>
      </c>
      <c r="D81" s="11">
        <v>1.3019907409582853E-2</v>
      </c>
      <c r="E81" s="11">
        <v>1.3511601473803031E-2</v>
      </c>
      <c r="F81" s="11">
        <v>1.3004635786138795E-2</v>
      </c>
    </row>
    <row r="82" spans="1:6" x14ac:dyDescent="0.2">
      <c r="A82" s="16">
        <v>314</v>
      </c>
      <c r="B82" t="s">
        <v>85</v>
      </c>
      <c r="C82" s="18">
        <v>74740</v>
      </c>
      <c r="D82" s="11">
        <v>1.1591483174000541E-2</v>
      </c>
      <c r="E82" s="11">
        <v>1.2375539480183646E-2</v>
      </c>
      <c r="F82" s="11">
        <v>1.2022689502039647E-2</v>
      </c>
    </row>
    <row r="83" spans="1:6" x14ac:dyDescent="0.2">
      <c r="A83" s="16">
        <v>316</v>
      </c>
      <c r="B83" t="s">
        <v>86</v>
      </c>
      <c r="C83" s="18">
        <v>56027</v>
      </c>
      <c r="D83" s="11">
        <v>1.1849619584426214E-2</v>
      </c>
      <c r="E83" s="11">
        <v>1.2665120889056599E-2</v>
      </c>
      <c r="F83" s="11">
        <v>1.2235616477980557E-2</v>
      </c>
    </row>
    <row r="84" spans="1:6" x14ac:dyDescent="0.2">
      <c r="A84" s="16">
        <v>321</v>
      </c>
      <c r="B84" t="s">
        <v>16</v>
      </c>
      <c r="C84" s="18">
        <v>839259</v>
      </c>
      <c r="D84" s="11">
        <v>1.3969775963320913E-2</v>
      </c>
      <c r="E84" s="11">
        <v>1.4656999745134583E-2</v>
      </c>
      <c r="F84" s="11">
        <v>1.168131213880595E-2</v>
      </c>
    </row>
    <row r="85" spans="1:6" x14ac:dyDescent="0.2">
      <c r="A85" s="16">
        <v>322</v>
      </c>
      <c r="B85" t="s">
        <v>38</v>
      </c>
      <c r="C85" s="18">
        <v>247994</v>
      </c>
      <c r="D85" s="11">
        <v>1.2942351769837792E-2</v>
      </c>
      <c r="E85" s="11">
        <v>1.3840807152354379E-2</v>
      </c>
      <c r="F85" s="11">
        <v>1.1940129444310693E-2</v>
      </c>
    </row>
    <row r="86" spans="1:6" x14ac:dyDescent="0.2">
      <c r="A86" s="16">
        <v>331</v>
      </c>
      <c r="B86" t="s">
        <v>39</v>
      </c>
      <c r="C86" s="18">
        <v>662596</v>
      </c>
      <c r="D86" s="11">
        <v>1.3995734247961642E-2</v>
      </c>
      <c r="E86" s="11">
        <v>1.4412477780534122E-2</v>
      </c>
      <c r="F86" s="11">
        <v>1.1712474052429601E-2</v>
      </c>
    </row>
    <row r="87" spans="1:6" x14ac:dyDescent="0.2">
      <c r="A87" s="16">
        <v>340</v>
      </c>
      <c r="B87" t="s">
        <v>40</v>
      </c>
      <c r="C87" s="18">
        <v>758774</v>
      </c>
      <c r="D87" s="11">
        <v>1.0108015903948355E-2</v>
      </c>
      <c r="E87" s="11">
        <v>1.4953478473286572E-2</v>
      </c>
      <c r="F87" s="11">
        <v>1.2220531126574868E-2</v>
      </c>
    </row>
    <row r="88" spans="1:6" x14ac:dyDescent="0.2">
      <c r="A88" s="16">
        <v>341</v>
      </c>
      <c r="B88" t="s">
        <v>41</v>
      </c>
      <c r="C88" s="18">
        <v>147892</v>
      </c>
      <c r="D88" s="11">
        <v>1.3193142873082018E-2</v>
      </c>
      <c r="E88" s="11">
        <v>1.3372956539302528E-2</v>
      </c>
      <c r="F88" s="11">
        <v>1.3128722095156297E-2</v>
      </c>
    </row>
    <row r="89" spans="1:6" x14ac:dyDescent="0.2">
      <c r="A89" s="16">
        <v>342</v>
      </c>
      <c r="B89" t="s">
        <v>42</v>
      </c>
      <c r="C89" s="18">
        <v>42920</v>
      </c>
      <c r="D89" s="11">
        <v>1.2957716789227729E-2</v>
      </c>
      <c r="E89" s="11">
        <v>1.3053429786967365E-2</v>
      </c>
      <c r="F89" s="11">
        <v>1.2882762739878382E-2</v>
      </c>
    </row>
    <row r="90" spans="1:6" x14ac:dyDescent="0.2">
      <c r="A90" s="16">
        <v>351</v>
      </c>
      <c r="B90" t="s">
        <v>43</v>
      </c>
      <c r="C90" s="18">
        <v>213386</v>
      </c>
      <c r="D90" s="11">
        <v>5.5061299896194882E-3</v>
      </c>
      <c r="E90" s="11">
        <v>0</v>
      </c>
      <c r="F90" s="11">
        <v>0</v>
      </c>
    </row>
    <row r="91" spans="1:6" x14ac:dyDescent="0.2">
      <c r="A91" s="16">
        <v>363</v>
      </c>
      <c r="B91" t="s">
        <v>44</v>
      </c>
      <c r="C91" s="18">
        <v>145074</v>
      </c>
      <c r="D91" s="11">
        <v>1.2590598544702363E-2</v>
      </c>
      <c r="E91" s="11">
        <v>1.2949171723039329E-2</v>
      </c>
      <c r="F91" s="11">
        <v>1.2784991414808574E-2</v>
      </c>
    </row>
    <row r="92" spans="1:6" x14ac:dyDescent="0.2">
      <c r="A92" s="16">
        <v>364</v>
      </c>
      <c r="B92" t="s">
        <v>45</v>
      </c>
      <c r="C92" s="18">
        <v>5776</v>
      </c>
      <c r="D92" s="11">
        <v>1.5984525618815828E-2</v>
      </c>
      <c r="E92" s="11">
        <v>1.6309742695900777E-2</v>
      </c>
      <c r="F92" s="11">
        <v>1.6152448161885834E-2</v>
      </c>
    </row>
    <row r="93" spans="1:6" x14ac:dyDescent="0.2">
      <c r="A93" s="16">
        <v>365</v>
      </c>
      <c r="B93" t="s">
        <v>46</v>
      </c>
      <c r="C93" s="18">
        <v>114900</v>
      </c>
      <c r="D93" s="11">
        <v>1.3607156194753384E-2</v>
      </c>
      <c r="E93" s="11">
        <v>1.3907735180617197E-2</v>
      </c>
      <c r="F93" s="11">
        <v>1.3758247089176218E-2</v>
      </c>
    </row>
    <row r="94" spans="1:6" x14ac:dyDescent="0.2">
      <c r="A94" s="16">
        <v>370</v>
      </c>
      <c r="B94" s="1" t="s">
        <v>52</v>
      </c>
      <c r="C94" s="18">
        <v>211784</v>
      </c>
      <c r="D94" s="11">
        <v>1.1995212174755621E-2</v>
      </c>
      <c r="E94" s="11">
        <v>1.2406487788195732E-2</v>
      </c>
      <c r="F94" s="11">
        <v>1.241677660509477E-2</v>
      </c>
    </row>
    <row r="95" spans="1:6" x14ac:dyDescent="0.2">
      <c r="A95" s="16">
        <v>371</v>
      </c>
      <c r="B95" t="s">
        <v>47</v>
      </c>
      <c r="C95" s="18">
        <v>285630</v>
      </c>
      <c r="D95" s="11">
        <v>1.2944149737772864E-2</v>
      </c>
      <c r="E95" s="11">
        <v>1.375688794339752E-2</v>
      </c>
      <c r="F95" s="11">
        <v>1.3741155862624376E-2</v>
      </c>
    </row>
    <row r="96" spans="1:6" x14ac:dyDescent="0.2">
      <c r="A96" s="16">
        <v>372</v>
      </c>
      <c r="B96" t="s">
        <v>48</v>
      </c>
      <c r="C96" s="18">
        <v>210179</v>
      </c>
      <c r="D96" s="11">
        <v>1.3778661002810898E-2</v>
      </c>
      <c r="E96" s="11">
        <v>1.4313385999714937E-2</v>
      </c>
      <c r="F96" s="11">
        <v>1.3934860985520251E-2</v>
      </c>
    </row>
    <row r="97" spans="1:6" x14ac:dyDescent="0.2">
      <c r="A97" s="16">
        <v>373</v>
      </c>
      <c r="B97" t="s">
        <v>49</v>
      </c>
      <c r="C97" s="18">
        <v>266888</v>
      </c>
      <c r="D97" s="11">
        <v>1.3363171673161889E-2</v>
      </c>
      <c r="E97" s="11">
        <v>1.3970126453052687E-2</v>
      </c>
      <c r="F97" s="11">
        <v>1.2409451308094736E-2</v>
      </c>
    </row>
    <row r="98" spans="1:6" x14ac:dyDescent="0.2">
      <c r="A98" s="16">
        <v>381</v>
      </c>
      <c r="B98" t="s">
        <v>53</v>
      </c>
      <c r="C98" s="18">
        <v>383595</v>
      </c>
      <c r="D98" s="11">
        <v>1.4602443050084828E-2</v>
      </c>
      <c r="E98" s="11">
        <v>1.5158937227027956E-2</v>
      </c>
      <c r="F98" s="11">
        <v>1.4529052519934107E-2</v>
      </c>
    </row>
    <row r="99" spans="1:6" x14ac:dyDescent="0.2">
      <c r="A99" s="16">
        <v>382</v>
      </c>
      <c r="B99" t="s">
        <v>54</v>
      </c>
      <c r="C99" s="18">
        <v>92000</v>
      </c>
      <c r="D99" s="11">
        <v>1.1377345397282943E-2</v>
      </c>
      <c r="E99" s="11">
        <v>1.2840633090452932E-2</v>
      </c>
      <c r="F99" s="11">
        <v>1.1989884431633171E-2</v>
      </c>
    </row>
    <row r="100" spans="1:6" x14ac:dyDescent="0.2">
      <c r="A100" s="16">
        <v>383</v>
      </c>
      <c r="B100" t="s">
        <v>55</v>
      </c>
      <c r="C100" s="18">
        <v>4448</v>
      </c>
      <c r="D100" s="11">
        <v>1.6718650804604048E-2</v>
      </c>
      <c r="E100" s="11">
        <v>1.6337740484142538E-2</v>
      </c>
      <c r="F100" s="11">
        <v>1.3828700764580861E-2</v>
      </c>
    </row>
    <row r="101" spans="1:6" x14ac:dyDescent="0.2">
      <c r="A101" s="16">
        <v>391</v>
      </c>
      <c r="B101" s="15" t="s">
        <v>188</v>
      </c>
      <c r="C101" s="18">
        <v>275436</v>
      </c>
      <c r="D101" s="11">
        <v>1.3767334980753991E-2</v>
      </c>
      <c r="E101" s="11">
        <v>1.411261043487858E-2</v>
      </c>
      <c r="F101" s="11">
        <v>1.3583196986823101E-2</v>
      </c>
    </row>
    <row r="102" spans="1:6" x14ac:dyDescent="0.2">
      <c r="A102" s="16">
        <v>392</v>
      </c>
      <c r="B102" t="s">
        <v>56</v>
      </c>
      <c r="C102" s="18">
        <v>100000</v>
      </c>
      <c r="D102" s="11">
        <v>1.2012891344383056E-2</v>
      </c>
      <c r="E102" s="11">
        <v>1.1778637200736648E-2</v>
      </c>
      <c r="F102" s="11">
        <v>1.1196562308164518E-2</v>
      </c>
    </row>
    <row r="103" spans="1:6" x14ac:dyDescent="0.2">
      <c r="A103" s="16">
        <v>393</v>
      </c>
      <c r="B103" t="s">
        <v>57</v>
      </c>
      <c r="C103" s="18">
        <v>117096</v>
      </c>
      <c r="D103" s="11">
        <v>1.3386989776847505E-2</v>
      </c>
      <c r="E103" s="11">
        <v>1.3405443309959906E-2</v>
      </c>
      <c r="F103" s="11">
        <v>1.3159256402301282E-2</v>
      </c>
    </row>
    <row r="104" spans="1:6" x14ac:dyDescent="0.2">
      <c r="A104" s="16">
        <v>394</v>
      </c>
      <c r="B104" t="s">
        <v>35</v>
      </c>
      <c r="C104" s="18">
        <v>4174</v>
      </c>
      <c r="D104" s="11">
        <v>1.4562964008800725E-2</v>
      </c>
      <c r="E104" s="11">
        <v>1.5301260103773253E-2</v>
      </c>
      <c r="F104" s="11">
        <v>1.3421693551233632E-2</v>
      </c>
    </row>
    <row r="105" spans="1:6" x14ac:dyDescent="0.2">
      <c r="A105" s="16">
        <v>401</v>
      </c>
      <c r="B105" t="s">
        <v>58</v>
      </c>
      <c r="C105" s="18">
        <v>394630</v>
      </c>
      <c r="D105" s="11">
        <v>1.3722832618633522E-2</v>
      </c>
      <c r="E105" s="11">
        <v>1.6321105682319429E-2</v>
      </c>
      <c r="F105" s="11">
        <v>1.4184627298825168E-2</v>
      </c>
    </row>
    <row r="106" spans="1:6" x14ac:dyDescent="0.2">
      <c r="A106" s="16">
        <v>411</v>
      </c>
      <c r="B106" t="s">
        <v>59</v>
      </c>
      <c r="C106" s="18">
        <v>1450181</v>
      </c>
      <c r="D106" s="11">
        <v>1.3949690765722417E-2</v>
      </c>
      <c r="E106" s="11">
        <v>1.3958647967753937E-2</v>
      </c>
      <c r="F106" s="11">
        <v>1.1963799493388104E-2</v>
      </c>
    </row>
    <row r="107" spans="1:6" x14ac:dyDescent="0.2">
      <c r="A107" s="16">
        <v>412</v>
      </c>
      <c r="B107" t="s">
        <v>60</v>
      </c>
      <c r="C107" s="18">
        <v>245820</v>
      </c>
      <c r="D107" s="11">
        <v>1.429070236053381E-2</v>
      </c>
      <c r="E107" s="11">
        <v>1.4347639618522369E-2</v>
      </c>
      <c r="F107" s="11">
        <v>1.3506166879407238E-2</v>
      </c>
    </row>
    <row r="108" spans="1:6" x14ac:dyDescent="0.2">
      <c r="A108" s="16">
        <v>413</v>
      </c>
      <c r="B108" t="s">
        <v>61</v>
      </c>
      <c r="C108" s="18">
        <v>288856</v>
      </c>
      <c r="D108" s="11">
        <v>1.3388647181716949E-2</v>
      </c>
      <c r="E108" s="11">
        <v>1.3406966309508847E-2</v>
      </c>
      <c r="F108" s="11">
        <v>1.3186414211800826E-2</v>
      </c>
    </row>
    <row r="109" spans="1:6" x14ac:dyDescent="0.2">
      <c r="A109" s="16">
        <v>414</v>
      </c>
      <c r="B109" t="s">
        <v>62</v>
      </c>
      <c r="C109" s="18">
        <v>293372</v>
      </c>
      <c r="D109" s="11">
        <v>1.2889729208217116E-2</v>
      </c>
      <c r="E109" s="11">
        <v>1.2999165646550268E-2</v>
      </c>
      <c r="F109" s="11">
        <v>1.1742801854886948E-2</v>
      </c>
    </row>
    <row r="110" spans="1:6" x14ac:dyDescent="0.2">
      <c r="A110" s="16">
        <v>415</v>
      </c>
      <c r="B110" t="s">
        <v>63</v>
      </c>
      <c r="C110" s="18">
        <v>99686</v>
      </c>
      <c r="D110" s="11">
        <v>1.3677634884472187E-2</v>
      </c>
      <c r="E110" s="11">
        <v>1.3667937615041434E-2</v>
      </c>
      <c r="F110" s="11">
        <v>1.3403042703147083E-2</v>
      </c>
    </row>
    <row r="111" spans="1:6" x14ac:dyDescent="0.2">
      <c r="A111" s="16">
        <v>416</v>
      </c>
      <c r="B111" t="s">
        <v>64</v>
      </c>
      <c r="C111" s="18">
        <v>4340</v>
      </c>
      <c r="D111" s="11">
        <v>1.6172880368210969E-2</v>
      </c>
      <c r="E111" s="11">
        <v>1.5926765169324428E-2</v>
      </c>
      <c r="F111" s="11">
        <v>1.5966369913972836E-2</v>
      </c>
    </row>
    <row r="112" spans="1:6" x14ac:dyDescent="0.2">
      <c r="A112" s="16">
        <v>417</v>
      </c>
      <c r="B112" t="s">
        <v>65</v>
      </c>
      <c r="C112" s="18">
        <v>76955</v>
      </c>
      <c r="D112" s="11">
        <v>1.3764551127675002E-2</v>
      </c>
      <c r="E112" s="11">
        <v>1.374843749626076E-2</v>
      </c>
      <c r="F112" s="11">
        <v>1.3563210505449518E-2</v>
      </c>
    </row>
    <row r="113" spans="1:6" x14ac:dyDescent="0.2">
      <c r="A113" s="16">
        <v>418</v>
      </c>
      <c r="B113" t="s">
        <v>66</v>
      </c>
      <c r="C113" s="18">
        <v>101052</v>
      </c>
      <c r="D113" s="11">
        <v>1.3662752324530698E-2</v>
      </c>
      <c r="E113" s="11">
        <v>1.3423427090211812E-2</v>
      </c>
      <c r="F113" s="11">
        <v>1.3274472294833297E-2</v>
      </c>
    </row>
    <row r="114" spans="1:6" x14ac:dyDescent="0.2">
      <c r="A114" s="16">
        <v>421</v>
      </c>
      <c r="B114" t="s">
        <v>36</v>
      </c>
      <c r="C114" s="18">
        <v>237170</v>
      </c>
      <c r="D114" s="11">
        <v>1.4946294543231972E-2</v>
      </c>
      <c r="E114" s="11">
        <v>1.5450397119254115E-2</v>
      </c>
      <c r="F114" s="11">
        <v>1.297212573657964E-2</v>
      </c>
    </row>
    <row r="115" spans="1:6" x14ac:dyDescent="0.2">
      <c r="A115" s="16">
        <v>422</v>
      </c>
      <c r="B115" t="s">
        <v>67</v>
      </c>
      <c r="C115" s="18">
        <v>91270</v>
      </c>
      <c r="D115" s="11">
        <v>1.7739444294830386E-2</v>
      </c>
      <c r="E115" s="11">
        <v>1.771671073032316E-2</v>
      </c>
      <c r="F115" s="11">
        <v>1.7214823575432792E-2</v>
      </c>
    </row>
    <row r="116" spans="1:6" x14ac:dyDescent="0.2">
      <c r="A116" s="16">
        <v>431</v>
      </c>
      <c r="B116" t="s">
        <v>68</v>
      </c>
      <c r="C116" s="18">
        <v>300045</v>
      </c>
      <c r="D116" s="11">
        <v>1.2352311388531248E-2</v>
      </c>
      <c r="E116" s="11">
        <v>1.3055336696992246E-2</v>
      </c>
      <c r="F116" s="11">
        <v>1.249446317955584E-2</v>
      </c>
    </row>
    <row r="117" spans="1:6" x14ac:dyDescent="0.2">
      <c r="A117" s="16">
        <v>432</v>
      </c>
      <c r="B117" t="s">
        <v>69</v>
      </c>
      <c r="C117" s="18">
        <v>66745</v>
      </c>
      <c r="D117" s="11">
        <v>1.5270823599527627E-2</v>
      </c>
      <c r="E117" s="11">
        <v>1.5438950183761988E-2</v>
      </c>
      <c r="F117" s="11">
        <v>1.4991777616722893E-2</v>
      </c>
    </row>
    <row r="118" spans="1:6" x14ac:dyDescent="0.2">
      <c r="A118" s="16">
        <v>433</v>
      </c>
      <c r="B118" t="s">
        <v>70</v>
      </c>
      <c r="C118" s="18">
        <v>68308</v>
      </c>
      <c r="D118" s="11">
        <v>1.4305807666461456E-2</v>
      </c>
      <c r="E118" s="11">
        <v>1.4715781099835415E-2</v>
      </c>
      <c r="F118" s="11">
        <v>1.4373022781475665E-2</v>
      </c>
    </row>
    <row r="119" spans="1:6" x14ac:dyDescent="0.2">
      <c r="A119" s="16">
        <v>451</v>
      </c>
      <c r="B119" t="s">
        <v>7</v>
      </c>
      <c r="C119" s="23">
        <v>41715</v>
      </c>
      <c r="D119" s="11">
        <v>1.1292976663241788E-2</v>
      </c>
      <c r="E119" s="11">
        <v>1.2684511551534912E-2</v>
      </c>
      <c r="F119" s="11">
        <v>8.4139592611091017E-3</v>
      </c>
    </row>
    <row r="120" spans="1:6" x14ac:dyDescent="0.2">
      <c r="A120" s="16">
        <v>452</v>
      </c>
      <c r="B120" t="s">
        <v>168</v>
      </c>
      <c r="C120" s="22" t="s">
        <v>212</v>
      </c>
      <c r="D120" s="11" t="s">
        <v>224</v>
      </c>
      <c r="E120" s="11" t="s">
        <v>224</v>
      </c>
      <c r="F120" s="11" t="s">
        <v>224</v>
      </c>
    </row>
    <row r="121" spans="1:6" x14ac:dyDescent="0.2">
      <c r="A121" s="16">
        <v>453</v>
      </c>
      <c r="B121" t="s">
        <v>160</v>
      </c>
      <c r="C121" s="23">
        <v>42859</v>
      </c>
      <c r="D121" s="11">
        <v>9.2865208804921179E-3</v>
      </c>
      <c r="E121" s="11">
        <v>8.5357043209335452E-3</v>
      </c>
      <c r="F121" s="11">
        <v>3.1232937614907017E-3</v>
      </c>
    </row>
    <row r="122" spans="1:6" x14ac:dyDescent="0.2">
      <c r="A122" s="16">
        <v>454</v>
      </c>
      <c r="B122" t="s">
        <v>161</v>
      </c>
      <c r="C122" s="23">
        <v>29038</v>
      </c>
      <c r="D122" s="11">
        <v>1.2165850296704854E-2</v>
      </c>
      <c r="E122" s="11">
        <v>1.2610643322079619E-2</v>
      </c>
      <c r="F122" s="11">
        <v>9.8234991934955367E-3</v>
      </c>
    </row>
    <row r="123" spans="1:6" x14ac:dyDescent="0.2">
      <c r="A123" s="16">
        <v>455</v>
      </c>
      <c r="B123" t="s">
        <v>190</v>
      </c>
      <c r="C123" s="23">
        <v>101553</v>
      </c>
      <c r="D123" s="11">
        <v>9.2193945658074657E-3</v>
      </c>
      <c r="E123" s="11">
        <v>9.9042591106900668E-3</v>
      </c>
      <c r="F123" s="11">
        <v>4.8118283859792162E-3</v>
      </c>
    </row>
    <row r="124" spans="1:6" x14ac:dyDescent="0.2">
      <c r="A124" s="16">
        <v>456</v>
      </c>
      <c r="B124" t="s">
        <v>162</v>
      </c>
      <c r="C124" s="22">
        <v>25599</v>
      </c>
      <c r="D124" s="11">
        <v>1.0160481410659465E-2</v>
      </c>
      <c r="E124" s="11">
        <v>1.104919380404875E-2</v>
      </c>
      <c r="F124" s="11">
        <v>6.6128259471405571E-3</v>
      </c>
    </row>
    <row r="125" spans="1:6" x14ac:dyDescent="0.2">
      <c r="A125" s="16">
        <v>457</v>
      </c>
      <c r="B125" t="s">
        <v>191</v>
      </c>
      <c r="C125" s="22" t="s">
        <v>97</v>
      </c>
      <c r="D125" s="11" t="s">
        <v>224</v>
      </c>
      <c r="E125" s="11" t="s">
        <v>224</v>
      </c>
      <c r="F125" s="11" t="s">
        <v>224</v>
      </c>
    </row>
    <row r="126" spans="1:6" x14ac:dyDescent="0.2">
      <c r="A126" s="16">
        <v>458</v>
      </c>
      <c r="B126" t="s">
        <v>8</v>
      </c>
      <c r="C126" s="23">
        <v>61536</v>
      </c>
      <c r="D126" s="11">
        <v>1.3789809355626287E-2</v>
      </c>
      <c r="E126" s="11">
        <v>1.4540391895065289E-2</v>
      </c>
      <c r="F126" s="11">
        <v>1.2033661691580008E-2</v>
      </c>
    </row>
    <row r="127" spans="1:6" x14ac:dyDescent="0.2">
      <c r="A127" s="16">
        <v>460</v>
      </c>
      <c r="B127" t="s">
        <v>169</v>
      </c>
      <c r="C127" s="22">
        <v>49822</v>
      </c>
      <c r="D127" s="11">
        <v>1.0009852139057595E-2</v>
      </c>
      <c r="E127" s="11">
        <v>1.1047801356431072E-2</v>
      </c>
      <c r="F127" s="11">
        <v>6.492850422449274E-3</v>
      </c>
    </row>
    <row r="128" spans="1:6" x14ac:dyDescent="0.2">
      <c r="A128" s="16">
        <v>461</v>
      </c>
      <c r="B128" t="s">
        <v>192</v>
      </c>
      <c r="C128" s="23">
        <v>39000</v>
      </c>
      <c r="D128" s="11">
        <v>1.1347845933481293E-2</v>
      </c>
      <c r="E128" s="11">
        <v>1.2489021107805639E-2</v>
      </c>
      <c r="F128" s="11">
        <v>8.2813114857313748E-3</v>
      </c>
    </row>
    <row r="129" spans="1:6" x14ac:dyDescent="0.2">
      <c r="A129" s="16">
        <v>462</v>
      </c>
      <c r="B129" s="3" t="s">
        <v>30</v>
      </c>
      <c r="C129" s="22">
        <v>53902</v>
      </c>
      <c r="D129" s="11">
        <v>7.8028516385373449E-3</v>
      </c>
      <c r="E129" s="11">
        <v>9.5621775005819629E-3</v>
      </c>
      <c r="F129" s="11">
        <v>4.4871464891609219E-3</v>
      </c>
    </row>
    <row r="130" spans="1:6" x14ac:dyDescent="0.2">
      <c r="A130" s="16">
        <v>463</v>
      </c>
      <c r="B130" s="4" t="s">
        <v>31</v>
      </c>
      <c r="C130" s="23">
        <v>68176</v>
      </c>
      <c r="D130" s="11">
        <v>7.0757484332339606E-3</v>
      </c>
      <c r="E130" s="11">
        <v>1.1349172955482444E-2</v>
      </c>
      <c r="F130" s="11">
        <v>6.7328358786839749E-3</v>
      </c>
    </row>
    <row r="131" spans="1:6" x14ac:dyDescent="0.2">
      <c r="A131" s="16">
        <v>464</v>
      </c>
      <c r="B131" s="21" t="s">
        <v>163</v>
      </c>
      <c r="C131" s="23">
        <v>46306</v>
      </c>
      <c r="D131" s="11">
        <v>8.1574939601614591E-3</v>
      </c>
      <c r="E131" s="11">
        <v>8.7177300812594262E-3</v>
      </c>
      <c r="F131" s="11">
        <v>4.8305451444788771E-3</v>
      </c>
    </row>
    <row r="132" spans="1:6" x14ac:dyDescent="0.2">
      <c r="A132" s="16">
        <v>465</v>
      </c>
      <c r="B132" t="s">
        <v>193</v>
      </c>
      <c r="C132" s="23">
        <v>34569</v>
      </c>
      <c r="D132" s="11">
        <v>1.414063207542144E-2</v>
      </c>
      <c r="E132" s="11">
        <v>1.5000115426483097E-2</v>
      </c>
      <c r="F132" s="11">
        <v>1.2455405422203438E-2</v>
      </c>
    </row>
    <row r="133" spans="1:6" x14ac:dyDescent="0.2">
      <c r="A133" s="16">
        <v>466</v>
      </c>
      <c r="B133" t="s">
        <v>194</v>
      </c>
      <c r="C133" s="22" t="s">
        <v>96</v>
      </c>
      <c r="D133" s="11" t="s">
        <v>224</v>
      </c>
      <c r="E133" s="11" t="s">
        <v>224</v>
      </c>
      <c r="F133" s="11" t="s">
        <v>224</v>
      </c>
    </row>
    <row r="134" spans="1:6" x14ac:dyDescent="0.2">
      <c r="A134" s="16">
        <v>468</v>
      </c>
      <c r="B134" t="s">
        <v>195</v>
      </c>
      <c r="C134" s="22">
        <v>37095</v>
      </c>
      <c r="D134" s="11">
        <v>1.1580439188876105E-2</v>
      </c>
      <c r="E134" s="11">
        <v>1.3615927514109409E-2</v>
      </c>
      <c r="F134" s="11">
        <v>1.1095562701645734E-2</v>
      </c>
    </row>
    <row r="135" spans="1:6" x14ac:dyDescent="0.2">
      <c r="A135" s="16">
        <v>469</v>
      </c>
      <c r="B135" t="s">
        <v>196</v>
      </c>
      <c r="C135" s="22" t="s">
        <v>212</v>
      </c>
      <c r="D135" s="11" t="s">
        <v>224</v>
      </c>
      <c r="E135" s="11" t="s">
        <v>224</v>
      </c>
      <c r="F135" s="11" t="s">
        <v>224</v>
      </c>
    </row>
    <row r="136" spans="1:6" x14ac:dyDescent="0.2">
      <c r="A136" s="16">
        <v>470</v>
      </c>
      <c r="B136" t="s">
        <v>197</v>
      </c>
      <c r="C136" s="23">
        <v>6813</v>
      </c>
      <c r="D136" s="11">
        <v>0</v>
      </c>
      <c r="E136" s="11">
        <v>0</v>
      </c>
      <c r="F136" s="11">
        <v>0</v>
      </c>
    </row>
    <row r="137" spans="1:6" x14ac:dyDescent="0.2">
      <c r="A137" s="16">
        <v>472</v>
      </c>
      <c r="B137" s="3" t="s">
        <v>83</v>
      </c>
      <c r="C137" s="22">
        <v>15822</v>
      </c>
      <c r="D137" s="11">
        <v>8.9702662058412271E-3</v>
      </c>
      <c r="E137" s="11">
        <v>9.8114226562851618E-3</v>
      </c>
      <c r="F137" s="11">
        <v>4.7404287414778588E-3</v>
      </c>
    </row>
    <row r="138" spans="1:6" x14ac:dyDescent="0.2">
      <c r="A138" s="16">
        <v>473</v>
      </c>
      <c r="B138" s="21" t="s">
        <v>164</v>
      </c>
      <c r="C138" s="22">
        <v>34300</v>
      </c>
      <c r="D138" s="11">
        <v>1.1797110320055411E-2</v>
      </c>
      <c r="E138" s="11">
        <v>1.4209293293744754E-2</v>
      </c>
      <c r="F138" s="11">
        <v>1.0285871780967057E-2</v>
      </c>
    </row>
    <row r="139" spans="1:6" x14ac:dyDescent="0.2">
      <c r="A139" s="16">
        <v>474</v>
      </c>
      <c r="B139" s="10" t="s">
        <v>165</v>
      </c>
      <c r="C139" s="23">
        <v>16521</v>
      </c>
      <c r="D139" s="11">
        <v>7.8215300357555653E-3</v>
      </c>
      <c r="E139" s="11">
        <v>1.0628774048588681E-2</v>
      </c>
      <c r="F139" s="11">
        <v>8.9244111516124363E-3</v>
      </c>
    </row>
    <row r="140" spans="1:6" x14ac:dyDescent="0.2">
      <c r="A140" s="16">
        <v>475</v>
      </c>
      <c r="B140" s="10" t="s">
        <v>82</v>
      </c>
      <c r="C140" s="22">
        <v>98171</v>
      </c>
      <c r="D140" s="11">
        <v>1.0819496880201019E-2</v>
      </c>
      <c r="E140" s="11">
        <v>1.1661665016680782E-2</v>
      </c>
      <c r="F140" s="11">
        <v>7.5519995677854057E-3</v>
      </c>
    </row>
    <row r="141" spans="1:6" x14ac:dyDescent="0.2">
      <c r="A141" s="16">
        <v>477</v>
      </c>
      <c r="B141" t="s">
        <v>2</v>
      </c>
      <c r="C141" s="23">
        <v>54476</v>
      </c>
      <c r="D141" s="11">
        <v>6.164639799608543E-3</v>
      </c>
      <c r="E141" s="11">
        <v>1.0860260332985733E-2</v>
      </c>
      <c r="F141" s="11">
        <v>1.0877899154171559E-2</v>
      </c>
    </row>
    <row r="142" spans="1:6" x14ac:dyDescent="0.2">
      <c r="A142" s="16">
        <v>478</v>
      </c>
      <c r="B142" s="10" t="s">
        <v>137</v>
      </c>
      <c r="C142" s="23">
        <v>26639</v>
      </c>
      <c r="D142" s="11">
        <v>9.199735542770331E-3</v>
      </c>
      <c r="E142" s="11">
        <v>1.1275969041551849E-2</v>
      </c>
      <c r="F142" s="11">
        <v>5.8352425421028349E-3</v>
      </c>
    </row>
    <row r="143" spans="1:6" x14ac:dyDescent="0.2">
      <c r="A143" s="16">
        <v>479</v>
      </c>
      <c r="B143" s="10" t="s">
        <v>138</v>
      </c>
      <c r="C143" s="23">
        <v>21000</v>
      </c>
      <c r="D143" s="11">
        <v>1.3833786430471513E-2</v>
      </c>
      <c r="E143" s="11">
        <v>1.321523575667222E-2</v>
      </c>
      <c r="F143" s="11">
        <v>9.8523780291736099E-3</v>
      </c>
    </row>
    <row r="144" spans="1:6" x14ac:dyDescent="0.2">
      <c r="A144" s="16">
        <v>480</v>
      </c>
      <c r="B144" s="10" t="s">
        <v>198</v>
      </c>
      <c r="C144" s="23">
        <v>62429</v>
      </c>
      <c r="D144" s="11">
        <v>7.4328670228628385E-3</v>
      </c>
      <c r="E144" s="11">
        <v>8.367289797390905E-3</v>
      </c>
      <c r="F144" s="11">
        <v>8.7410778938657296E-3</v>
      </c>
    </row>
    <row r="145" spans="1:6" x14ac:dyDescent="0.2">
      <c r="A145" s="16">
        <v>481</v>
      </c>
      <c r="B145" s="10" t="s">
        <v>139</v>
      </c>
      <c r="C145" s="22">
        <v>39146</v>
      </c>
      <c r="D145" s="11">
        <v>8.7202464401108758E-3</v>
      </c>
      <c r="E145" s="11">
        <v>9.3117579055852356E-3</v>
      </c>
      <c r="F145" s="11">
        <v>4.2904967379052217E-3</v>
      </c>
    </row>
    <row r="146" spans="1:6" x14ac:dyDescent="0.2">
      <c r="A146" s="16">
        <v>482</v>
      </c>
      <c r="B146" s="13" t="s">
        <v>144</v>
      </c>
      <c r="C146" s="23">
        <v>5432</v>
      </c>
      <c r="D146" s="11">
        <v>0</v>
      </c>
      <c r="E146" s="11">
        <v>0</v>
      </c>
      <c r="F146" s="11">
        <v>0</v>
      </c>
    </row>
    <row r="147" spans="1:6" x14ac:dyDescent="0.2">
      <c r="A147" s="16">
        <v>483</v>
      </c>
      <c r="B147" s="13" t="s">
        <v>145</v>
      </c>
      <c r="C147" s="22">
        <v>2940</v>
      </c>
      <c r="D147" s="11" t="s">
        <v>224</v>
      </c>
      <c r="E147" s="11" t="s">
        <v>224</v>
      </c>
      <c r="F147" s="11">
        <v>0</v>
      </c>
    </row>
    <row r="148" spans="1:6" x14ac:dyDescent="0.2">
      <c r="A148" s="16">
        <v>485</v>
      </c>
      <c r="B148" s="13" t="s">
        <v>207</v>
      </c>
      <c r="C148" s="22">
        <v>2835</v>
      </c>
      <c r="D148" s="11">
        <v>0</v>
      </c>
      <c r="E148" s="11">
        <v>0</v>
      </c>
      <c r="F148" s="11">
        <v>0</v>
      </c>
    </row>
    <row r="149" spans="1:6" x14ac:dyDescent="0.2">
      <c r="A149" s="16">
        <v>486</v>
      </c>
      <c r="B149" t="s">
        <v>6</v>
      </c>
      <c r="C149" s="23">
        <v>3500</v>
      </c>
      <c r="D149" s="11">
        <v>5.2372182758923091E-3</v>
      </c>
      <c r="E149" s="11">
        <v>7.401560992721214E-3</v>
      </c>
      <c r="F149" s="11">
        <v>8.8047005174076993E-4</v>
      </c>
    </row>
    <row r="150" spans="1:6" x14ac:dyDescent="0.2">
      <c r="A150" s="16">
        <v>487</v>
      </c>
      <c r="B150" s="15" t="s">
        <v>151</v>
      </c>
      <c r="C150" s="23">
        <v>48900</v>
      </c>
      <c r="D150" s="11">
        <v>1.4182361869037801E-2</v>
      </c>
      <c r="E150" s="11">
        <v>1.4999855633011584E-2</v>
      </c>
      <c r="F150" s="11">
        <v>1.3873039904290963E-2</v>
      </c>
    </row>
    <row r="151" spans="1:6" x14ac:dyDescent="0.2">
      <c r="A151" s="16">
        <v>488</v>
      </c>
      <c r="B151" t="s">
        <v>199</v>
      </c>
      <c r="C151" s="22">
        <v>17536</v>
      </c>
      <c r="D151" s="11">
        <v>1.4304347734765705E-2</v>
      </c>
      <c r="E151" s="11">
        <v>1.3716238875815913E-2</v>
      </c>
      <c r="F151" s="11">
        <v>1.3189741421137052E-2</v>
      </c>
    </row>
    <row r="152" spans="1:6" x14ac:dyDescent="0.2">
      <c r="A152" s="16">
        <v>489</v>
      </c>
      <c r="B152" t="s">
        <v>200</v>
      </c>
      <c r="C152" s="22" t="s">
        <v>96</v>
      </c>
      <c r="D152" s="11" t="s">
        <v>224</v>
      </c>
      <c r="E152" s="11" t="s">
        <v>224</v>
      </c>
      <c r="F152" s="11" t="s">
        <v>224</v>
      </c>
    </row>
    <row r="153" spans="1:6" x14ac:dyDescent="0.2">
      <c r="A153" s="16">
        <v>491</v>
      </c>
      <c r="B153" t="s">
        <v>218</v>
      </c>
      <c r="C153" s="23">
        <v>58806</v>
      </c>
      <c r="D153" s="11">
        <v>9.6253478000621739E-3</v>
      </c>
      <c r="E153" s="11">
        <v>1.1307064315896303E-2</v>
      </c>
      <c r="F153" s="11">
        <v>7.2371224462910271E-3</v>
      </c>
    </row>
    <row r="154" spans="1:6" x14ac:dyDescent="0.2">
      <c r="A154" s="16">
        <v>492</v>
      </c>
      <c r="B154" t="s">
        <v>219</v>
      </c>
      <c r="C154" s="18">
        <v>27500</v>
      </c>
      <c r="D154" s="11">
        <v>1.1363064806614214E-2</v>
      </c>
      <c r="E154" s="11">
        <v>8.4378990918224546E-3</v>
      </c>
      <c r="F154" s="11">
        <v>1.3764160946481388E-3</v>
      </c>
    </row>
    <row r="155" spans="1:6" x14ac:dyDescent="0.2">
      <c r="A155" s="16">
        <v>493</v>
      </c>
      <c r="B155" t="s">
        <v>0</v>
      </c>
      <c r="C155" s="23">
        <v>75800</v>
      </c>
      <c r="D155" s="11">
        <v>7.9950954905400311E-3</v>
      </c>
      <c r="E155" s="11">
        <v>9.3405961538150055E-3</v>
      </c>
      <c r="F155" s="11">
        <v>4.2592133672178572E-3</v>
      </c>
    </row>
    <row r="156" spans="1:6" x14ac:dyDescent="0.2">
      <c r="A156" s="16">
        <v>494</v>
      </c>
      <c r="B156" t="s">
        <v>1</v>
      </c>
      <c r="C156" s="23">
        <v>25868</v>
      </c>
      <c r="D156" s="11">
        <v>7.7552897578441627E-3</v>
      </c>
      <c r="E156" s="11">
        <v>8.7928089384223355E-3</v>
      </c>
      <c r="F156" s="11">
        <v>3.9217845329905946E-3</v>
      </c>
    </row>
    <row r="157" spans="1:6" x14ac:dyDescent="0.2">
      <c r="A157" s="16">
        <v>495</v>
      </c>
      <c r="B157" t="s">
        <v>201</v>
      </c>
      <c r="C157" s="22">
        <v>153898</v>
      </c>
      <c r="D157" s="11" t="s">
        <v>224</v>
      </c>
      <c r="E157" s="11" t="s">
        <v>224</v>
      </c>
      <c r="F157" s="11">
        <v>1.5000009573201164E-2</v>
      </c>
    </row>
    <row r="158" spans="1:6" x14ac:dyDescent="0.2">
      <c r="A158" s="16">
        <v>496</v>
      </c>
      <c r="B158" s="15" t="s">
        <v>166</v>
      </c>
      <c r="C158" s="22">
        <v>78000</v>
      </c>
      <c r="D158" s="11" t="s">
        <v>224</v>
      </c>
      <c r="E158" s="11" t="s">
        <v>224</v>
      </c>
      <c r="F158" s="11">
        <v>1.3024035510223355E-2</v>
      </c>
    </row>
    <row r="159" spans="1:6" x14ac:dyDescent="0.2">
      <c r="A159" s="16">
        <v>497</v>
      </c>
      <c r="B159" s="15" t="s">
        <v>167</v>
      </c>
      <c r="C159" s="22" t="s">
        <v>96</v>
      </c>
      <c r="D159" s="11" t="s">
        <v>224</v>
      </c>
      <c r="E159" s="11" t="s">
        <v>224</v>
      </c>
      <c r="F159" s="11" t="s">
        <v>224</v>
      </c>
    </row>
    <row r="160" spans="1:6" x14ac:dyDescent="0.2">
      <c r="A160" s="16">
        <v>498</v>
      </c>
      <c r="B160" s="15" t="s">
        <v>170</v>
      </c>
      <c r="C160" s="22">
        <v>47664</v>
      </c>
      <c r="D160" s="11" t="s">
        <v>224</v>
      </c>
      <c r="E160" s="11" t="s">
        <v>224</v>
      </c>
      <c r="F160" s="11">
        <v>7.3300597877561701E-3</v>
      </c>
    </row>
    <row r="161" spans="1:6" x14ac:dyDescent="0.2">
      <c r="A161" s="16">
        <v>499</v>
      </c>
      <c r="B161" s="15" t="s">
        <v>171</v>
      </c>
      <c r="C161" s="22">
        <v>39000</v>
      </c>
      <c r="D161" s="11">
        <v>1.297073488093043E-2</v>
      </c>
      <c r="E161" s="11" t="s">
        <v>224</v>
      </c>
      <c r="F161" s="11">
        <v>7.039083282177205E-3</v>
      </c>
    </row>
    <row r="162" spans="1:6" x14ac:dyDescent="0.2">
      <c r="A162" s="16">
        <v>508</v>
      </c>
      <c r="B162" t="s">
        <v>220</v>
      </c>
      <c r="C162" s="22">
        <v>38192</v>
      </c>
      <c r="D162" s="11" t="s">
        <v>224</v>
      </c>
      <c r="E162" s="11">
        <v>1.3515442316260643E-2</v>
      </c>
      <c r="F162" s="11">
        <v>7.3548463419291499E-3</v>
      </c>
    </row>
    <row r="163" spans="1:6" x14ac:dyDescent="0.2">
      <c r="A163" s="16">
        <v>511</v>
      </c>
      <c r="B163" t="s">
        <v>202</v>
      </c>
      <c r="C163" s="22" t="s">
        <v>96</v>
      </c>
      <c r="D163" s="11" t="s">
        <v>224</v>
      </c>
      <c r="E163" s="11" t="s">
        <v>224</v>
      </c>
      <c r="F163" s="11" t="s">
        <v>224</v>
      </c>
    </row>
    <row r="164" spans="1:6" x14ac:dyDescent="0.2">
      <c r="A164" s="16">
        <v>513</v>
      </c>
      <c r="B164" s="15" t="s">
        <v>172</v>
      </c>
      <c r="C164" s="22" t="s">
        <v>96</v>
      </c>
      <c r="D164" s="11" t="s">
        <v>224</v>
      </c>
      <c r="E164" s="11" t="s">
        <v>224</v>
      </c>
      <c r="F164" s="11" t="s">
        <v>224</v>
      </c>
    </row>
    <row r="165" spans="1:6" x14ac:dyDescent="0.2">
      <c r="A165" s="16">
        <v>523</v>
      </c>
      <c r="B165" s="15" t="s">
        <v>185</v>
      </c>
      <c r="C165" s="68" t="s">
        <v>96</v>
      </c>
      <c r="D165" s="11" t="s">
        <v>224</v>
      </c>
      <c r="E165" s="11" t="s">
        <v>224</v>
      </c>
      <c r="F165" s="11" t="s">
        <v>224</v>
      </c>
    </row>
    <row r="166" spans="1:6" x14ac:dyDescent="0.2">
      <c r="A166" s="16">
        <v>528</v>
      </c>
      <c r="B166" t="s">
        <v>203</v>
      </c>
      <c r="C166" s="68" t="s">
        <v>96</v>
      </c>
      <c r="D166" s="11" t="s">
        <v>224</v>
      </c>
      <c r="E166" s="11" t="s">
        <v>224</v>
      </c>
      <c r="F166" s="11" t="s">
        <v>224</v>
      </c>
    </row>
    <row r="167" spans="1:6" x14ac:dyDescent="0.2">
      <c r="A167" s="16">
        <v>531</v>
      </c>
      <c r="B167" t="s">
        <v>204</v>
      </c>
      <c r="C167" s="68">
        <v>1920</v>
      </c>
      <c r="D167" s="11" t="s">
        <v>224</v>
      </c>
      <c r="E167" s="11">
        <v>0</v>
      </c>
      <c r="F167" s="11">
        <v>0</v>
      </c>
    </row>
    <row r="168" spans="1:6" x14ac:dyDescent="0.2">
      <c r="A168" s="16">
        <v>532</v>
      </c>
      <c r="B168" t="s">
        <v>205</v>
      </c>
      <c r="C168" s="68" t="s">
        <v>96</v>
      </c>
      <c r="D168" s="11" t="s">
        <v>224</v>
      </c>
      <c r="E168" s="11" t="s">
        <v>224</v>
      </c>
      <c r="F168" s="11" t="s">
        <v>224</v>
      </c>
    </row>
    <row r="169" spans="1:6" x14ac:dyDescent="0.2">
      <c r="A169" s="16">
        <v>534</v>
      </c>
      <c r="B169" t="s">
        <v>206</v>
      </c>
      <c r="C169" s="22" t="s">
        <v>97</v>
      </c>
      <c r="D169" s="11" t="s">
        <v>224</v>
      </c>
      <c r="E169" s="11" t="s">
        <v>224</v>
      </c>
      <c r="F169" s="11" t="s">
        <v>224</v>
      </c>
    </row>
    <row r="170" spans="1:6" x14ac:dyDescent="0.2">
      <c r="A170" s="16">
        <v>536</v>
      </c>
      <c r="B170" t="s">
        <v>240</v>
      </c>
      <c r="C170" s="22" t="s">
        <v>96</v>
      </c>
      <c r="D170" s="11" t="s">
        <v>224</v>
      </c>
      <c r="E170" s="11" t="s">
        <v>224</v>
      </c>
      <c r="F170" s="11" t="s">
        <v>224</v>
      </c>
    </row>
    <row r="171" spans="1:6" x14ac:dyDescent="0.2">
      <c r="A171" s="16">
        <v>540</v>
      </c>
      <c r="B171" t="s">
        <v>208</v>
      </c>
      <c r="C171" s="22">
        <v>1529</v>
      </c>
      <c r="D171" s="11" t="s">
        <v>224</v>
      </c>
      <c r="E171" s="11" t="s">
        <v>224</v>
      </c>
      <c r="F171" s="11">
        <v>8.8728650923018855E-3</v>
      </c>
    </row>
    <row r="172" spans="1:6" x14ac:dyDescent="0.2">
      <c r="A172" s="16">
        <v>544</v>
      </c>
      <c r="B172" t="s">
        <v>221</v>
      </c>
      <c r="C172" s="22">
        <v>40584</v>
      </c>
      <c r="D172" s="11" t="s">
        <v>224</v>
      </c>
      <c r="E172" s="11">
        <v>1.4342234499693064E-2</v>
      </c>
      <c r="F172" s="11">
        <v>9.0991953876596657E-3</v>
      </c>
    </row>
    <row r="173" spans="1:6" x14ac:dyDescent="0.2">
      <c r="A173" s="16">
        <v>549</v>
      </c>
      <c r="B173" t="s">
        <v>216</v>
      </c>
      <c r="C173" s="22">
        <v>42707</v>
      </c>
      <c r="D173" s="11"/>
      <c r="E173" s="11" t="s">
        <v>224</v>
      </c>
      <c r="F173" s="11">
        <v>1.3497830233564325E-2</v>
      </c>
    </row>
    <row r="174" spans="1:6" x14ac:dyDescent="0.2">
      <c r="A174" s="16">
        <v>550</v>
      </c>
      <c r="B174" t="s">
        <v>222</v>
      </c>
      <c r="C174" s="22">
        <v>39936</v>
      </c>
      <c r="D174" s="11" t="s">
        <v>224</v>
      </c>
      <c r="E174" s="11" t="s">
        <v>224</v>
      </c>
      <c r="F174" s="11">
        <v>1.3644299488407941E-2</v>
      </c>
    </row>
    <row r="175" spans="1:6" x14ac:dyDescent="0.2">
      <c r="A175" s="16">
        <v>553</v>
      </c>
      <c r="B175" t="s">
        <v>223</v>
      </c>
      <c r="C175" s="22" t="s">
        <v>96</v>
      </c>
      <c r="D175" s="11" t="s">
        <v>224</v>
      </c>
      <c r="E175" s="11" t="s">
        <v>224</v>
      </c>
      <c r="F175" s="11" t="s">
        <v>224</v>
      </c>
    </row>
    <row r="176" spans="1:6" x14ac:dyDescent="0.2">
      <c r="A176" s="16">
        <v>555</v>
      </c>
      <c r="B176" s="13" t="s">
        <v>150</v>
      </c>
      <c r="C176" s="23">
        <v>58299</v>
      </c>
      <c r="D176" s="11">
        <v>1.2755941196861126E-2</v>
      </c>
      <c r="E176" s="11">
        <v>1.300317956117928E-2</v>
      </c>
      <c r="F176" s="11">
        <v>1.3140698004024046E-2</v>
      </c>
    </row>
    <row r="177" spans="1:6" x14ac:dyDescent="0.2">
      <c r="A177" s="16">
        <v>559</v>
      </c>
      <c r="B177" t="s">
        <v>4</v>
      </c>
      <c r="C177" s="23">
        <v>36310</v>
      </c>
      <c r="D177" s="11">
        <v>1.0234830681837394E-2</v>
      </c>
      <c r="E177" s="11">
        <v>1.1577203333953236E-2</v>
      </c>
      <c r="F177" s="11">
        <v>6.9708701753199544E-3</v>
      </c>
    </row>
    <row r="178" spans="1:6" x14ac:dyDescent="0.2">
      <c r="A178" s="16">
        <v>560</v>
      </c>
      <c r="B178" t="s">
        <v>213</v>
      </c>
      <c r="C178" s="22" t="s">
        <v>96</v>
      </c>
      <c r="D178" s="11" t="s">
        <v>224</v>
      </c>
      <c r="E178" s="11" t="s">
        <v>224</v>
      </c>
      <c r="F178" s="11" t="s">
        <v>224</v>
      </c>
    </row>
    <row r="179" spans="1:6" x14ac:dyDescent="0.2">
      <c r="A179" s="16">
        <v>562</v>
      </c>
      <c r="B179" t="s">
        <v>214</v>
      </c>
      <c r="C179" s="22" t="s">
        <v>96</v>
      </c>
      <c r="D179" s="11" t="s">
        <v>224</v>
      </c>
      <c r="E179" s="11" t="s">
        <v>224</v>
      </c>
      <c r="F179" s="11" t="s">
        <v>224</v>
      </c>
    </row>
    <row r="180" spans="1:6" x14ac:dyDescent="0.2">
      <c r="A180" s="16">
        <v>566</v>
      </c>
      <c r="B180" t="s">
        <v>215</v>
      </c>
      <c r="C180" s="22" t="s">
        <v>96</v>
      </c>
      <c r="D180" s="11" t="s">
        <v>224</v>
      </c>
      <c r="E180" s="11" t="s">
        <v>224</v>
      </c>
      <c r="F180" s="11" t="s">
        <v>224</v>
      </c>
    </row>
    <row r="181" spans="1:6" x14ac:dyDescent="0.2">
      <c r="A181" s="16">
        <v>571</v>
      </c>
      <c r="B181" t="s">
        <v>241</v>
      </c>
      <c r="C181" s="22" t="s">
        <v>244</v>
      </c>
      <c r="D181" s="11" t="s">
        <v>224</v>
      </c>
      <c r="E181" s="11" t="s">
        <v>224</v>
      </c>
      <c r="F181" s="11" t="s">
        <v>224</v>
      </c>
    </row>
    <row r="182" spans="1:6" x14ac:dyDescent="0.2">
      <c r="A182" s="16">
        <v>574</v>
      </c>
      <c r="B182" t="s">
        <v>242</v>
      </c>
      <c r="C182" s="22" t="s">
        <v>96</v>
      </c>
      <c r="D182" s="11" t="s">
        <v>224</v>
      </c>
      <c r="E182" s="11" t="s">
        <v>224</v>
      </c>
      <c r="F182" s="11" t="s">
        <v>224</v>
      </c>
    </row>
    <row r="183" spans="1:6" x14ac:dyDescent="0.2">
      <c r="A183" s="16">
        <v>575</v>
      </c>
      <c r="B183" t="s">
        <v>243</v>
      </c>
      <c r="C183" s="22" t="s">
        <v>96</v>
      </c>
      <c r="D183" s="11" t="s">
        <v>224</v>
      </c>
      <c r="E183" s="11" t="s">
        <v>224</v>
      </c>
      <c r="F183" s="11" t="s">
        <v>224</v>
      </c>
    </row>
    <row r="184" spans="1:6" x14ac:dyDescent="0.2">
      <c r="A184" s="16">
        <v>768</v>
      </c>
      <c r="B184" t="s">
        <v>158</v>
      </c>
      <c r="C184" s="22" t="s">
        <v>96</v>
      </c>
      <c r="D184" s="11" t="s">
        <v>224</v>
      </c>
      <c r="E184" s="11" t="s">
        <v>224</v>
      </c>
      <c r="F184" s="11" t="s">
        <v>224</v>
      </c>
    </row>
    <row r="185" spans="1:6" x14ac:dyDescent="0.2">
      <c r="A185" s="16">
        <v>785</v>
      </c>
      <c r="B185" t="s">
        <v>159</v>
      </c>
      <c r="C185" s="22" t="s">
        <v>96</v>
      </c>
      <c r="D185" s="11" t="s">
        <v>224</v>
      </c>
      <c r="E185" s="11" t="s">
        <v>224</v>
      </c>
      <c r="F185" s="11" t="s">
        <v>224</v>
      </c>
    </row>
    <row r="186" spans="1:6" x14ac:dyDescent="0.2">
      <c r="A186" s="16">
        <v>794</v>
      </c>
      <c r="B186" s="10" t="s">
        <v>81</v>
      </c>
      <c r="C186" s="22">
        <v>20800</v>
      </c>
      <c r="D186" s="11" t="s">
        <v>224</v>
      </c>
      <c r="E186" s="11">
        <v>1.2162369551872314E-2</v>
      </c>
      <c r="F186" s="11">
        <v>1.0841951173442886E-2</v>
      </c>
    </row>
    <row r="187" spans="1:6" x14ac:dyDescent="0.2">
      <c r="A187" s="16">
        <v>795</v>
      </c>
      <c r="B187" t="s">
        <v>3</v>
      </c>
      <c r="C187" s="23">
        <v>120553</v>
      </c>
      <c r="D187" s="11">
        <v>9.0310945144714463E-3</v>
      </c>
      <c r="E187" s="11">
        <v>9.6892097339577564E-3</v>
      </c>
      <c r="F187" s="11">
        <v>6.9217546884920138E-3</v>
      </c>
    </row>
    <row r="188" spans="1:6" x14ac:dyDescent="0.2">
      <c r="A188" s="16">
        <v>796</v>
      </c>
      <c r="B188" s="15" t="s">
        <v>189</v>
      </c>
      <c r="C188" s="22">
        <v>40040</v>
      </c>
      <c r="D188" s="11" t="s">
        <v>224</v>
      </c>
      <c r="E188" s="11" t="s">
        <v>224</v>
      </c>
      <c r="F188" s="11">
        <v>5.9713153635805568E-3</v>
      </c>
    </row>
    <row r="189" spans="1:6" x14ac:dyDescent="0.2">
      <c r="A189" s="16">
        <v>813</v>
      </c>
      <c r="B189" t="s">
        <v>5</v>
      </c>
      <c r="C189" s="23">
        <v>14188</v>
      </c>
      <c r="D189" s="11">
        <v>0</v>
      </c>
      <c r="E189" s="11">
        <v>9.0503125930336409E-4</v>
      </c>
      <c r="F189" s="11">
        <v>3.5409778186988204E-3</v>
      </c>
    </row>
    <row r="190" spans="1:6" x14ac:dyDescent="0.2">
      <c r="A190" s="16"/>
      <c r="B190" s="15"/>
      <c r="C190" s="22"/>
      <c r="D190" s="7"/>
      <c r="E190" s="7"/>
      <c r="F190" s="7"/>
    </row>
    <row r="191" spans="1:6" ht="13.5" thickBot="1" x14ac:dyDescent="0.25">
      <c r="B191" s="15" t="s">
        <v>98</v>
      </c>
      <c r="C191" s="9">
        <f>SUM(C4:C190)</f>
        <v>47648477</v>
      </c>
      <c r="D191" s="9"/>
      <c r="E191" s="9"/>
      <c r="F191" s="9"/>
    </row>
    <row r="192" spans="1:6" ht="13.5" thickTop="1" x14ac:dyDescent="0.2"/>
    <row r="193" spans="3:6" x14ac:dyDescent="0.2"/>
    <row r="194" spans="3:6" x14ac:dyDescent="0.2">
      <c r="C194" s="23">
        <v>47648477</v>
      </c>
      <c r="E194" s="71" t="s">
        <v>98</v>
      </c>
      <c r="F194" s="71" t="s">
        <v>98</v>
      </c>
    </row>
    <row r="195" spans="3:6" x14ac:dyDescent="0.2">
      <c r="C195" s="5">
        <f>+C194-C191</f>
        <v>0</v>
      </c>
      <c r="E195" s="71" t="s">
        <v>98</v>
      </c>
      <c r="F195" s="71" t="s">
        <v>98</v>
      </c>
    </row>
    <row r="196" spans="3:6" x14ac:dyDescent="0.2"/>
    <row r="197" spans="3:6" x14ac:dyDescent="0.2"/>
    <row r="198" spans="3:6" x14ac:dyDescent="0.2">
      <c r="C198" s="22"/>
    </row>
    <row r="199" spans="3:6" x14ac:dyDescent="0.2">
      <c r="C199" s="22"/>
    </row>
    <row r="200" spans="3:6" x14ac:dyDescent="0.2">
      <c r="C200" s="22"/>
    </row>
    <row r="201" spans="3:6" x14ac:dyDescent="0.2">
      <c r="C201" s="22"/>
    </row>
    <row r="202" spans="3:6" x14ac:dyDescent="0.2"/>
    <row r="203" spans="3:6" x14ac:dyDescent="0.2"/>
    <row r="204" spans="3:6" x14ac:dyDescent="0.2"/>
    <row r="205" spans="3:6" x14ac:dyDescent="0.2"/>
    <row r="206" spans="3:6" x14ac:dyDescent="0.2"/>
    <row r="207" spans="3:6" x14ac:dyDescent="0.2"/>
    <row r="208" spans="3:6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</sheetData>
  <sheetProtection algorithmName="SHA-512" hashValue="ulWlQ1LbK1oLrdmdBrvkOnLQ5Mgc6dkevpGf/IPkpt12s0IvvOyHRV9GEnyXL+M40KNK6EAw5GEhRv916xRMdw==" saltValue="w2NiLCW+6ln+2M14nvI2ZQ==" spinCount="100000" sheet="1"/>
  <sortState ref="A4:F189">
    <sortCondition ref="A4:A189"/>
  </sortState>
  <phoneticPr fontId="5" type="noConversion"/>
  <pageMargins left="0.42" right="0.16" top="0.2" bottom="0.1" header="0.16" footer="0.16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2023-2024 Worksheet</vt:lpstr>
      <vt:lpstr>School Numbers</vt:lpstr>
      <vt:lpstr>'2023-2024 Worksheet'!Print_Area</vt:lpstr>
      <vt:lpstr>INSTRUCTIONS!Print_Area</vt:lpstr>
      <vt:lpstr>'School Numbers'!Print_Area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Estimating School Buliding Maintenance Worksheet</dc:title>
  <dc:creator>Tim Hill</dc:creator>
  <cp:lastModifiedBy>Aaron McCoy</cp:lastModifiedBy>
  <cp:lastPrinted>2023-03-20T18:00:21Z</cp:lastPrinted>
  <dcterms:created xsi:type="dcterms:W3CDTF">1998-09-23T20:29:32Z</dcterms:created>
  <dcterms:modified xsi:type="dcterms:W3CDTF">2023-03-20T18:11:04Z</dcterms:modified>
</cp:coreProperties>
</file>